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activeTab="3"/>
  </bookViews>
  <sheets>
    <sheet name=" محاسبه دولتی" sheetId="1" r:id="rId1"/>
    <sheet name="نرخ " sheetId="2" r:id="rId2"/>
    <sheet name="محاسبه غیردولتی" sheetId="4" r:id="rId3"/>
    <sheet name="محاسبه خصوصی" sheetId="3" r:id="rId4"/>
  </sheets>
  <calcPr calcId="124519"/>
</workbook>
</file>

<file path=xl/calcChain.xml><?xml version="1.0" encoding="utf-8"?>
<calcChain xmlns="http://schemas.openxmlformats.org/spreadsheetml/2006/main">
  <c r="B19" i="1"/>
  <c r="C19"/>
  <c r="D19"/>
  <c r="E19"/>
  <c r="G19"/>
  <c r="H19"/>
  <c r="I19"/>
  <c r="J19"/>
  <c r="K19"/>
  <c r="L19"/>
  <c r="M19"/>
  <c r="N19"/>
  <c r="O19"/>
  <c r="P19"/>
  <c r="Q19"/>
  <c r="B20"/>
  <c r="C20"/>
  <c r="D20"/>
  <c r="E20"/>
  <c r="F20"/>
  <c r="G20"/>
  <c r="I20"/>
  <c r="J20"/>
  <c r="K20"/>
  <c r="L20"/>
  <c r="M20"/>
  <c r="N20"/>
  <c r="O20"/>
  <c r="P20"/>
  <c r="Q20"/>
  <c r="B21"/>
  <c r="C21"/>
  <c r="D21"/>
  <c r="E21"/>
  <c r="F21"/>
  <c r="G21"/>
  <c r="H21"/>
  <c r="J21"/>
  <c r="K21"/>
  <c r="L21"/>
  <c r="M21"/>
  <c r="N21"/>
  <c r="O21"/>
  <c r="P21"/>
  <c r="Q21"/>
  <c r="B22"/>
  <c r="C22"/>
  <c r="D22"/>
  <c r="E22"/>
  <c r="F22"/>
  <c r="G22"/>
  <c r="H22"/>
  <c r="I22"/>
  <c r="K22"/>
  <c r="L22"/>
  <c r="M22"/>
  <c r="N22"/>
  <c r="O22"/>
  <c r="P22"/>
  <c r="Q22"/>
  <c r="B23"/>
  <c r="C23"/>
  <c r="D23"/>
  <c r="E23"/>
  <c r="F23"/>
  <c r="G23"/>
  <c r="H23"/>
  <c r="I23"/>
  <c r="J23"/>
  <c r="K23"/>
  <c r="M23"/>
  <c r="N23"/>
  <c r="O23"/>
  <c r="P23"/>
  <c r="Q23"/>
  <c r="B24"/>
  <c r="C24"/>
  <c r="D24"/>
  <c r="E24"/>
  <c r="F24"/>
  <c r="G24"/>
  <c r="H24"/>
  <c r="I24"/>
  <c r="J24"/>
  <c r="K24"/>
  <c r="L24"/>
  <c r="N24"/>
  <c r="O24"/>
  <c r="P24"/>
  <c r="Q24"/>
  <c r="B25"/>
  <c r="C25"/>
  <c r="D25"/>
  <c r="E25"/>
  <c r="F25"/>
  <c r="G25"/>
  <c r="H25"/>
  <c r="I25"/>
  <c r="J25"/>
  <c r="K25"/>
  <c r="L25"/>
  <c r="M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Q27"/>
  <c r="D28"/>
  <c r="E28"/>
  <c r="N28"/>
  <c r="C18"/>
  <c r="D18"/>
  <c r="F18"/>
  <c r="G18"/>
  <c r="H18"/>
  <c r="I18"/>
  <c r="J18"/>
  <c r="K18"/>
  <c r="L18"/>
  <c r="M18"/>
  <c r="N18"/>
  <c r="O18"/>
  <c r="P18"/>
  <c r="Q18"/>
  <c r="B18"/>
  <c r="B19" i="3"/>
  <c r="C19"/>
  <c r="D19"/>
  <c r="E19"/>
  <c r="G19"/>
  <c r="H19"/>
  <c r="I19"/>
  <c r="J19"/>
  <c r="K19"/>
  <c r="L19"/>
  <c r="M19"/>
  <c r="N19"/>
  <c r="O19"/>
  <c r="P19"/>
  <c r="Q19"/>
  <c r="B20"/>
  <c r="C20"/>
  <c r="D20"/>
  <c r="E20"/>
  <c r="F20"/>
  <c r="G20"/>
  <c r="I20"/>
  <c r="J20"/>
  <c r="K20"/>
  <c r="L20"/>
  <c r="M20"/>
  <c r="N20"/>
  <c r="O20"/>
  <c r="P20"/>
  <c r="Q20"/>
  <c r="B21"/>
  <c r="C21"/>
  <c r="D21"/>
  <c r="E21"/>
  <c r="F21"/>
  <c r="G21"/>
  <c r="H21"/>
  <c r="J21"/>
  <c r="K21"/>
  <c r="L21"/>
  <c r="M21"/>
  <c r="N21"/>
  <c r="O21"/>
  <c r="P21"/>
  <c r="Q21"/>
  <c r="B22"/>
  <c r="C22"/>
  <c r="D22"/>
  <c r="E22"/>
  <c r="F22"/>
  <c r="G22"/>
  <c r="H22"/>
  <c r="I22"/>
  <c r="K22"/>
  <c r="L22"/>
  <c r="M22"/>
  <c r="N22"/>
  <c r="O22"/>
  <c r="P22"/>
  <c r="Q22"/>
  <c r="B23"/>
  <c r="C23"/>
  <c r="D23"/>
  <c r="E23"/>
  <c r="F23"/>
  <c r="G23"/>
  <c r="H23"/>
  <c r="I23"/>
  <c r="J23"/>
  <c r="K23"/>
  <c r="M23"/>
  <c r="N23"/>
  <c r="O23"/>
  <c r="P23"/>
  <c r="Q23"/>
  <c r="B24"/>
  <c r="C24"/>
  <c r="D24"/>
  <c r="E24"/>
  <c r="F24"/>
  <c r="G24"/>
  <c r="H24"/>
  <c r="I24"/>
  <c r="J24"/>
  <c r="K24"/>
  <c r="L24"/>
  <c r="N24"/>
  <c r="O24"/>
  <c r="P24"/>
  <c r="Q24"/>
  <c r="B25"/>
  <c r="C25"/>
  <c r="D25"/>
  <c r="E25"/>
  <c r="F25"/>
  <c r="G25"/>
  <c r="H25"/>
  <c r="I25"/>
  <c r="J25"/>
  <c r="K25"/>
  <c r="L25"/>
  <c r="M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Q27"/>
  <c r="D28"/>
  <c r="E28"/>
  <c r="N28"/>
  <c r="C18"/>
  <c r="D18"/>
  <c r="F18"/>
  <c r="G18"/>
  <c r="H18"/>
  <c r="I18"/>
  <c r="J18"/>
  <c r="K18"/>
  <c r="L18"/>
  <c r="M18"/>
  <c r="N18"/>
  <c r="O18"/>
  <c r="P18"/>
  <c r="Q18"/>
  <c r="B18"/>
  <c r="B4"/>
  <c r="C4"/>
  <c r="D4"/>
  <c r="E4"/>
  <c r="G4"/>
  <c r="H4"/>
  <c r="I4"/>
  <c r="J4"/>
  <c r="K4"/>
  <c r="L4"/>
  <c r="M4"/>
  <c r="N4"/>
  <c r="O4"/>
  <c r="P4"/>
  <c r="Q4"/>
  <c r="B5"/>
  <c r="C5"/>
  <c r="D5"/>
  <c r="E5"/>
  <c r="F5"/>
  <c r="G5"/>
  <c r="I5"/>
  <c r="J5"/>
  <c r="K5"/>
  <c r="L5"/>
  <c r="M5"/>
  <c r="N5"/>
  <c r="O5"/>
  <c r="P5"/>
  <c r="Q5"/>
  <c r="B6"/>
  <c r="C6"/>
  <c r="D6"/>
  <c r="E6"/>
  <c r="F6"/>
  <c r="G6"/>
  <c r="H6"/>
  <c r="J6"/>
  <c r="K6"/>
  <c r="L6"/>
  <c r="M6"/>
  <c r="N6"/>
  <c r="O6"/>
  <c r="P6"/>
  <c r="Q6"/>
  <c r="B7"/>
  <c r="C7"/>
  <c r="D7"/>
  <c r="E7"/>
  <c r="F7"/>
  <c r="G7"/>
  <c r="H7"/>
  <c r="I7"/>
  <c r="K7"/>
  <c r="L7"/>
  <c r="M7"/>
  <c r="N7"/>
  <c r="O7"/>
  <c r="P7"/>
  <c r="Q7"/>
  <c r="B8"/>
  <c r="C8"/>
  <c r="D8"/>
  <c r="E8"/>
  <c r="F8"/>
  <c r="G8"/>
  <c r="H8"/>
  <c r="I8"/>
  <c r="J8"/>
  <c r="K8"/>
  <c r="M8"/>
  <c r="N8"/>
  <c r="O8"/>
  <c r="P8"/>
  <c r="Q8"/>
  <c r="B9"/>
  <c r="C9"/>
  <c r="D9"/>
  <c r="E9"/>
  <c r="F9"/>
  <c r="G9"/>
  <c r="H9"/>
  <c r="I9"/>
  <c r="J9"/>
  <c r="K9"/>
  <c r="L9"/>
  <c r="N9"/>
  <c r="O9"/>
  <c r="P9"/>
  <c r="Q9"/>
  <c r="B10"/>
  <c r="C10"/>
  <c r="D10"/>
  <c r="E10"/>
  <c r="F10"/>
  <c r="G10"/>
  <c r="H10"/>
  <c r="I10"/>
  <c r="J10"/>
  <c r="K10"/>
  <c r="L10"/>
  <c r="M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Q12"/>
  <c r="D13"/>
  <c r="E13"/>
  <c r="N13"/>
  <c r="C3"/>
  <c r="D3"/>
  <c r="F3"/>
  <c r="G3"/>
  <c r="H3"/>
  <c r="I3"/>
  <c r="J3"/>
  <c r="K3"/>
  <c r="L3"/>
  <c r="M3"/>
  <c r="N3"/>
  <c r="O3"/>
  <c r="P3"/>
  <c r="Q3"/>
  <c r="B3"/>
  <c r="B19" i="4"/>
  <c r="C19"/>
  <c r="D19"/>
  <c r="E19"/>
  <c r="G19"/>
  <c r="H19"/>
  <c r="I19"/>
  <c r="J19"/>
  <c r="K19"/>
  <c r="L19"/>
  <c r="M19"/>
  <c r="N19"/>
  <c r="O19"/>
  <c r="P19"/>
  <c r="Q19"/>
  <c r="B20"/>
  <c r="C20"/>
  <c r="D20"/>
  <c r="E20"/>
  <c r="F20"/>
  <c r="G20"/>
  <c r="I20"/>
  <c r="J20"/>
  <c r="K20"/>
  <c r="L20"/>
  <c r="M20"/>
  <c r="N20"/>
  <c r="O20"/>
  <c r="P20"/>
  <c r="Q20"/>
  <c r="B21"/>
  <c r="C21"/>
  <c r="D21"/>
  <c r="E21"/>
  <c r="F21"/>
  <c r="G21"/>
  <c r="H21"/>
  <c r="J21"/>
  <c r="K21"/>
  <c r="L21"/>
  <c r="M21"/>
  <c r="N21"/>
  <c r="O21"/>
  <c r="P21"/>
  <c r="Q21"/>
  <c r="B22"/>
  <c r="C22"/>
  <c r="D22"/>
  <c r="E22"/>
  <c r="F22"/>
  <c r="G22"/>
  <c r="H22"/>
  <c r="I22"/>
  <c r="K22"/>
  <c r="L22"/>
  <c r="M22"/>
  <c r="N22"/>
  <c r="O22"/>
  <c r="P22"/>
  <c r="Q22"/>
  <c r="B23"/>
  <c r="C23"/>
  <c r="D23"/>
  <c r="E23"/>
  <c r="F23"/>
  <c r="G23"/>
  <c r="H23"/>
  <c r="I23"/>
  <c r="J23"/>
  <c r="K23"/>
  <c r="M23"/>
  <c r="N23"/>
  <c r="O23"/>
  <c r="P23"/>
  <c r="Q23"/>
  <c r="B24"/>
  <c r="C24"/>
  <c r="D24"/>
  <c r="E24"/>
  <c r="F24"/>
  <c r="G24"/>
  <c r="H24"/>
  <c r="I24"/>
  <c r="J24"/>
  <c r="K24"/>
  <c r="L24"/>
  <c r="N24"/>
  <c r="O24"/>
  <c r="P24"/>
  <c r="Q24"/>
  <c r="B25"/>
  <c r="C25"/>
  <c r="D25"/>
  <c r="E25"/>
  <c r="F25"/>
  <c r="G25"/>
  <c r="H25"/>
  <c r="I25"/>
  <c r="J25"/>
  <c r="K25"/>
  <c r="L25"/>
  <c r="M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Q27"/>
  <c r="D28"/>
  <c r="E28"/>
  <c r="N28"/>
  <c r="C18"/>
  <c r="D18"/>
  <c r="F18"/>
  <c r="G18"/>
  <c r="H18"/>
  <c r="I18"/>
  <c r="J18"/>
  <c r="K18"/>
  <c r="L18"/>
  <c r="M18"/>
  <c r="N18"/>
  <c r="O18"/>
  <c r="P18"/>
  <c r="Q18"/>
  <c r="B18"/>
  <c r="B4"/>
  <c r="C4"/>
  <c r="D4"/>
  <c r="E4"/>
  <c r="G4"/>
  <c r="H4"/>
  <c r="I4"/>
  <c r="J4"/>
  <c r="K4"/>
  <c r="L4"/>
  <c r="M4"/>
  <c r="N4"/>
  <c r="O4"/>
  <c r="P4"/>
  <c r="Q4"/>
  <c r="B5"/>
  <c r="C5"/>
  <c r="D5"/>
  <c r="E5"/>
  <c r="F5"/>
  <c r="G5"/>
  <c r="I5"/>
  <c r="J5"/>
  <c r="K5"/>
  <c r="L5"/>
  <c r="M5"/>
  <c r="N5"/>
  <c r="O5"/>
  <c r="P5"/>
  <c r="Q5"/>
  <c r="B6"/>
  <c r="C6"/>
  <c r="D6"/>
  <c r="E6"/>
  <c r="F6"/>
  <c r="G6"/>
  <c r="H6"/>
  <c r="J6"/>
  <c r="K6"/>
  <c r="L6"/>
  <c r="M6"/>
  <c r="N6"/>
  <c r="O6"/>
  <c r="P6"/>
  <c r="Q6"/>
  <c r="B7"/>
  <c r="C7"/>
  <c r="D7"/>
  <c r="E7"/>
  <c r="F7"/>
  <c r="G7"/>
  <c r="H7"/>
  <c r="I7"/>
  <c r="K7"/>
  <c r="L7"/>
  <c r="M7"/>
  <c r="N7"/>
  <c r="O7"/>
  <c r="P7"/>
  <c r="Q7"/>
  <c r="B8"/>
  <c r="C8"/>
  <c r="D8"/>
  <c r="E8"/>
  <c r="F8"/>
  <c r="G8"/>
  <c r="H8"/>
  <c r="I8"/>
  <c r="J8"/>
  <c r="K8"/>
  <c r="M8"/>
  <c r="N8"/>
  <c r="O8"/>
  <c r="P8"/>
  <c r="Q8"/>
  <c r="B9"/>
  <c r="C9"/>
  <c r="D9"/>
  <c r="E9"/>
  <c r="F9"/>
  <c r="G9"/>
  <c r="H9"/>
  <c r="I9"/>
  <c r="J9"/>
  <c r="K9"/>
  <c r="L9"/>
  <c r="N9"/>
  <c r="O9"/>
  <c r="P9"/>
  <c r="Q9"/>
  <c r="B10"/>
  <c r="C10"/>
  <c r="D10"/>
  <c r="E10"/>
  <c r="F10"/>
  <c r="G10"/>
  <c r="H10"/>
  <c r="I10"/>
  <c r="J10"/>
  <c r="K10"/>
  <c r="L10"/>
  <c r="M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Q12"/>
  <c r="D13"/>
  <c r="E13"/>
  <c r="N13"/>
  <c r="C3"/>
  <c r="D3"/>
  <c r="F3"/>
  <c r="G3"/>
  <c r="H3"/>
  <c r="I3"/>
  <c r="J3"/>
  <c r="K3"/>
  <c r="L3"/>
  <c r="M3"/>
  <c r="N3"/>
  <c r="O3"/>
  <c r="P3"/>
  <c r="Q3"/>
  <c r="B3"/>
  <c r="B4" i="1"/>
  <c r="C4"/>
  <c r="D4"/>
  <c r="E4"/>
  <c r="G4"/>
  <c r="H4"/>
  <c r="I4"/>
  <c r="J4"/>
  <c r="K4"/>
  <c r="L4"/>
  <c r="M4"/>
  <c r="N4"/>
  <c r="O4"/>
  <c r="P4"/>
  <c r="Q4"/>
  <c r="B5"/>
  <c r="C5"/>
  <c r="D5"/>
  <c r="E5"/>
  <c r="F5"/>
  <c r="G5"/>
  <c r="I5"/>
  <c r="J5"/>
  <c r="K5"/>
  <c r="L5"/>
  <c r="M5"/>
  <c r="N5"/>
  <c r="O5"/>
  <c r="P5"/>
  <c r="Q5"/>
  <c r="B6"/>
  <c r="C6"/>
  <c r="D6"/>
  <c r="E6"/>
  <c r="F6"/>
  <c r="G6"/>
  <c r="H6"/>
  <c r="J6"/>
  <c r="K6"/>
  <c r="L6"/>
  <c r="M6"/>
  <c r="N6"/>
  <c r="O6"/>
  <c r="P6"/>
  <c r="Q6"/>
  <c r="B7"/>
  <c r="C7"/>
  <c r="D7"/>
  <c r="E7"/>
  <c r="F7"/>
  <c r="G7"/>
  <c r="H7"/>
  <c r="I7"/>
  <c r="K7"/>
  <c r="L7"/>
  <c r="M7"/>
  <c r="N7"/>
  <c r="O7"/>
  <c r="P7"/>
  <c r="Q7"/>
  <c r="B8"/>
  <c r="C8"/>
  <c r="D8"/>
  <c r="E8"/>
  <c r="F8"/>
  <c r="G8"/>
  <c r="H8"/>
  <c r="I8"/>
  <c r="J8"/>
  <c r="K8"/>
  <c r="M8"/>
  <c r="N8"/>
  <c r="O8"/>
  <c r="P8"/>
  <c r="Q8"/>
  <c r="B9"/>
  <c r="C9"/>
  <c r="D9"/>
  <c r="E9"/>
  <c r="F9"/>
  <c r="G9"/>
  <c r="H9"/>
  <c r="I9"/>
  <c r="J9"/>
  <c r="K9"/>
  <c r="L9"/>
  <c r="N9"/>
  <c r="O9"/>
  <c r="P9"/>
  <c r="Q9"/>
  <c r="B10"/>
  <c r="C10"/>
  <c r="D10"/>
  <c r="E10"/>
  <c r="F10"/>
  <c r="G10"/>
  <c r="H10"/>
  <c r="I10"/>
  <c r="J10"/>
  <c r="K10"/>
  <c r="L10"/>
  <c r="M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Q12"/>
  <c r="D13"/>
  <c r="E13"/>
  <c r="N13"/>
  <c r="C3"/>
  <c r="D3"/>
  <c r="F3"/>
  <c r="G3"/>
  <c r="H3"/>
  <c r="I3"/>
  <c r="J3"/>
  <c r="K3"/>
  <c r="L3"/>
  <c r="M3"/>
  <c r="N3"/>
  <c r="O3"/>
  <c r="P3"/>
  <c r="Q3"/>
  <c r="B3"/>
  <c r="I78" i="2"/>
  <c r="I68"/>
  <c r="I54"/>
  <c r="I44"/>
  <c r="I29"/>
  <c r="I19"/>
</calcChain>
</file>

<file path=xl/sharedStrings.xml><?xml version="1.0" encoding="utf-8"?>
<sst xmlns="http://schemas.openxmlformats.org/spreadsheetml/2006/main" count="267" uniqueCount="50">
  <si>
    <t>ردیف</t>
  </si>
  <si>
    <t>بروجرد</t>
  </si>
  <si>
    <t>خرم آباد</t>
  </si>
  <si>
    <t>پلدختر</t>
  </si>
  <si>
    <t>دورود</t>
  </si>
  <si>
    <t>ازنا</t>
  </si>
  <si>
    <t>الیگودرز</t>
  </si>
  <si>
    <t>سلسله</t>
  </si>
  <si>
    <t>دلفان</t>
  </si>
  <si>
    <t>کوهدشت</t>
  </si>
  <si>
    <t>سپیدشت</t>
  </si>
  <si>
    <t xml:space="preserve">اراک </t>
  </si>
  <si>
    <t>تهران</t>
  </si>
  <si>
    <t>اصفهان</t>
  </si>
  <si>
    <t>همدان</t>
  </si>
  <si>
    <t>کرمانشاه</t>
  </si>
  <si>
    <t>اهواز</t>
  </si>
  <si>
    <t>داخل شهري                                               بین شهري به ازاي هر کیلومتر رفت به تنهایی(ریال)</t>
  </si>
  <si>
    <t xml:space="preserve">تهران </t>
  </si>
  <si>
    <t xml:space="preserve">کلان شهرها  </t>
  </si>
  <si>
    <t xml:space="preserve">شهرستان ها </t>
  </si>
  <si>
    <t>داخل شهري                                              بین شهري به ازاي هر کیلومتر رفت به تنهایی(ریال)</t>
  </si>
  <si>
    <t>میزان تعرفه ورودی جهت انتقال بین شهری و خارج استانی  75% تعرفه داخل شهری تعیین می شود</t>
  </si>
  <si>
    <t>شهر</t>
  </si>
  <si>
    <t>مبدأ- مقصد</t>
  </si>
  <si>
    <t>آمبولانس تیپ B مجهز به ونتیلاتور، الکتروشوک و .... می باشند</t>
  </si>
  <si>
    <t>تعیین تیپ آمبولانس به عهده مرکز فوریتهای استان می باشد. و نصب گواهی در کابین آمبولانس الزامی می باشد.</t>
  </si>
  <si>
    <t>سرابدوره</t>
  </si>
  <si>
    <t>هزینه برگشت در سرجمع تعرفه لحاظ گردیده است و به طور جداگانه قابل دریافت نمی باشد.</t>
  </si>
  <si>
    <t>تعیین تیپ آمبولانس به عهده مرکز فوریتهای استان می باشد. و نصب گواهی در کابین  عقب آمبولانس الزامی می باشد.</t>
  </si>
  <si>
    <t>تعیین تیپ آمبولانس به عهده مرکز فوریتهای استان می باشد. و نصب گواهی در کابین عقب آمبولانس الزامی می باشد.</t>
  </si>
  <si>
    <t>تعرفه حمل بیمارتوسط آمبولانس بخش دولتی 97 (ریال) تیپ B</t>
  </si>
  <si>
    <t>توقف به ازای هر ساعت بعد از شروع ساعت سوم برای بخش دولتی هرساعت 150000ریال می باشد.</t>
  </si>
  <si>
    <t>تعرفه حمل بیمارتوسط آمبولانس بخش دولتی سال 1397 (ریال) تیپ A</t>
  </si>
  <si>
    <t>توقف به ازای هر ساعت بعد از شروع ساعت سوم برای بخش دولتی هرساعت 125000ریال می باشد.</t>
  </si>
  <si>
    <t>تعرفه حمل بیمارتوسط آمبولانس بخش غیردولتی و خیریه سال97 (ریال) تیپ B</t>
  </si>
  <si>
    <t>توقف به ازای هر ساعت بعد از شروع ساعت سوم برای بخش غیردولتی هرساعت 175000ریال می باشد.</t>
  </si>
  <si>
    <t>تعرفه حمل بیمارتوسط آمبولانس بخش غیردولتی و خیریه سال 1397 (ریال) تیپ A</t>
  </si>
  <si>
    <t>توقف به ازای هر ساعت بعد از شروع ساعت سوم برای بخش غیردولتی هرساعت 150000ریال می باشد.</t>
  </si>
  <si>
    <t>تعرفه حمل بیمارتوسط آمبولانس بخش خصوصی سال 1397 (ریال)تیپ B</t>
  </si>
  <si>
    <t>توقف به ازای هر ساعت بعد از شروع ساعت سوم برای بخش خصوصی هرساعت 213000ریال می باشد.</t>
  </si>
  <si>
    <t>تعرفه حمل بیمارتوسط آمبولانس بخش خصوصی سال 1397 (ریال) تیپ A</t>
  </si>
  <si>
    <t>توقف به ازای هر ساعت بعد از شروع ساعت سوم برای بخش خصوصی هرساعت 175000ریال می باشد.</t>
  </si>
  <si>
    <t>تعرفه ورودی بین شهری</t>
  </si>
  <si>
    <t>نرخ تعرفه آمبولانس بخش دولتی در سال 97 ( تیپB)</t>
  </si>
  <si>
    <t>نرخ تعرفه آمبولانس بخش دولتی در سال 1397 ( تیپA)</t>
  </si>
  <si>
    <t>نرخ تعرفه آمبولانس بخش  عمومی غیر دولتی و خیریه در سال 1397(تیپ B)</t>
  </si>
  <si>
    <t>نرخ تعرفه آمبولانس بخش  عمومی غیردولتی و خیریه در سال 1397 (تیپ A)</t>
  </si>
  <si>
    <t>نرخ تعرفه آمبولانس بخش  خصوصی در سال 1397 (تیپ B)</t>
  </si>
  <si>
    <t>نرخ تعرفه آمبولانس بخش  خصوصی در سال 1397 (تیپ A)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</si>
</sst>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_-* #,##0_-;_-* #,##0\-;_-* &quot;-&quot;??_-;_-@_-"/>
    <numFmt numFmtId="165" formatCode="#,##0;[Red]#,##0"/>
    <numFmt numFmtId="166" formatCode="0;[Red]0"/>
  </numFmts>
  <fonts count="1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8"/>
      <color theme="1"/>
      <name val="B Titr"/>
      <charset val="178"/>
    </font>
    <font>
      <b/>
      <sz val="16"/>
      <color theme="1"/>
      <name val="Calibri"/>
      <family val="2"/>
      <scheme val="minor"/>
    </font>
    <font>
      <sz val="14"/>
      <color theme="1"/>
      <name val="B Titr"/>
      <charset val="178"/>
    </font>
    <font>
      <sz val="11"/>
      <color rgb="FFFF0000"/>
      <name val="B Titr"/>
      <charset val="178"/>
    </font>
    <font>
      <b/>
      <sz val="10"/>
      <color theme="1"/>
      <name val="B Titr"/>
      <charset val="178"/>
    </font>
    <font>
      <b/>
      <sz val="8"/>
      <color theme="1"/>
      <name val="Calibri"/>
      <family val="2"/>
      <scheme val="minor"/>
    </font>
    <font>
      <sz val="7"/>
      <color theme="1"/>
      <name val="B Titr"/>
      <charset val="178"/>
    </font>
    <font>
      <b/>
      <sz val="8"/>
      <color theme="1"/>
      <name val="B Titr"/>
      <charset val="178"/>
    </font>
    <font>
      <sz val="10"/>
      <color theme="1"/>
      <name val="B Titr"/>
      <charset val="178"/>
    </font>
    <font>
      <b/>
      <sz val="9"/>
      <color theme="1"/>
      <name val="B Titr"/>
      <charset val="178"/>
    </font>
    <font>
      <sz val="9"/>
      <color theme="1"/>
      <name val="Calibri"/>
      <family val="2"/>
      <charset val="17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/>
    <xf numFmtId="164" fontId="0" fillId="4" borderId="1" xfId="1" applyNumberFormat="1" applyFont="1" applyFill="1" applyBorder="1"/>
    <xf numFmtId="164" fontId="2" fillId="4" borderId="1" xfId="1" applyNumberFormat="1" applyFont="1" applyFill="1" applyBorder="1" applyAlignment="1">
      <alignment readingOrder="1"/>
    </xf>
    <xf numFmtId="164" fontId="3" fillId="3" borderId="1" xfId="1" applyNumberFormat="1" applyFont="1" applyFill="1" applyBorder="1"/>
    <xf numFmtId="164" fontId="3" fillId="2" borderId="1" xfId="1" applyNumberFormat="1" applyFont="1" applyFill="1" applyBorder="1"/>
    <xf numFmtId="0" fontId="3" fillId="0" borderId="0" xfId="0" applyFont="1"/>
    <xf numFmtId="0" fontId="0" fillId="0" borderId="0" xfId="0" applyBorder="1"/>
    <xf numFmtId="0" fontId="0" fillId="0" borderId="2" xfId="0" applyBorder="1"/>
    <xf numFmtId="0" fontId="6" fillId="0" borderId="0" xfId="0" applyFont="1" applyAlignment="1">
      <alignment vertical="center"/>
    </xf>
    <xf numFmtId="0" fontId="3" fillId="6" borderId="0" xfId="0" applyFont="1" applyFill="1"/>
    <xf numFmtId="0" fontId="3" fillId="6" borderId="10" xfId="0" applyFont="1" applyFill="1" applyBorder="1"/>
    <xf numFmtId="0" fontId="0" fillId="6" borderId="0" xfId="0" applyFill="1"/>
    <xf numFmtId="0" fontId="3" fillId="6" borderId="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0" xfId="0" applyFont="1" applyFill="1"/>
    <xf numFmtId="0" fontId="3" fillId="6" borderId="2" xfId="0" applyFont="1" applyFill="1" applyBorder="1"/>
    <xf numFmtId="0" fontId="0" fillId="6" borderId="11" xfId="0" applyFill="1" applyBorder="1"/>
    <xf numFmtId="3" fontId="4" fillId="6" borderId="6" xfId="0" applyNumberFormat="1" applyFont="1" applyFill="1" applyBorder="1"/>
    <xf numFmtId="0" fontId="4" fillId="6" borderId="7" xfId="0" applyFont="1" applyFill="1" applyBorder="1"/>
    <xf numFmtId="0" fontId="4" fillId="6" borderId="9" xfId="0" applyFont="1" applyFill="1" applyBorder="1"/>
    <xf numFmtId="0" fontId="4" fillId="6" borderId="13" xfId="0" applyFont="1" applyFill="1" applyBorder="1"/>
    <xf numFmtId="0" fontId="0" fillId="6" borderId="3" xfId="0" applyFill="1" applyBorder="1"/>
    <xf numFmtId="3" fontId="4" fillId="6" borderId="1" xfId="0" applyNumberFormat="1" applyFont="1" applyFill="1" applyBorder="1"/>
    <xf numFmtId="0" fontId="4" fillId="6" borderId="12" xfId="0" applyFont="1" applyFill="1" applyBorder="1"/>
    <xf numFmtId="0" fontId="4" fillId="6" borderId="0" xfId="0" applyFont="1" applyFill="1" applyBorder="1"/>
    <xf numFmtId="0" fontId="4" fillId="6" borderId="14" xfId="0" applyFont="1" applyFill="1" applyBorder="1"/>
    <xf numFmtId="0" fontId="3" fillId="6" borderId="4" xfId="0" applyFont="1" applyFill="1" applyBorder="1"/>
    <xf numFmtId="0" fontId="4" fillId="6" borderId="4" xfId="0" applyFont="1" applyFill="1" applyBorder="1"/>
    <xf numFmtId="0" fontId="3" fillId="6" borderId="0" xfId="0" applyFont="1" applyFill="1" applyBorder="1"/>
    <xf numFmtId="3" fontId="4" fillId="6" borderId="0" xfId="0" applyNumberFormat="1" applyFont="1" applyFill="1" applyBorder="1"/>
    <xf numFmtId="0" fontId="3" fillId="6" borderId="3" xfId="0" applyFont="1" applyFill="1" applyBorder="1"/>
    <xf numFmtId="0" fontId="3" fillId="6" borderId="7" xfId="0" applyFont="1" applyFill="1" applyBorder="1"/>
    <xf numFmtId="0" fontId="3" fillId="6" borderId="13" xfId="0" applyFont="1" applyFill="1" applyBorder="1"/>
    <xf numFmtId="3" fontId="4" fillId="6" borderId="5" xfId="0" applyNumberFormat="1" applyFont="1" applyFill="1" applyBorder="1"/>
    <xf numFmtId="0" fontId="3" fillId="6" borderId="12" xfId="0" applyFont="1" applyFill="1" applyBorder="1"/>
    <xf numFmtId="0" fontId="3" fillId="5" borderId="0" xfId="0" applyFont="1" applyFill="1"/>
    <xf numFmtId="0" fontId="3" fillId="5" borderId="10" xfId="0" applyFont="1" applyFill="1" applyBorder="1"/>
    <xf numFmtId="0" fontId="0" fillId="5" borderId="0" xfId="0" applyFill="1"/>
    <xf numFmtId="0" fontId="3" fillId="5" borderId="1" xfId="0" applyFont="1" applyFill="1" applyBorder="1"/>
    <xf numFmtId="0" fontId="0" fillId="5" borderId="1" xfId="0" applyFill="1" applyBorder="1"/>
    <xf numFmtId="0" fontId="4" fillId="5" borderId="2" xfId="0" applyFont="1" applyFill="1" applyBorder="1"/>
    <xf numFmtId="0" fontId="4" fillId="5" borderId="10" xfId="0" applyFont="1" applyFill="1" applyBorder="1"/>
    <xf numFmtId="0" fontId="4" fillId="5" borderId="3" xfId="0" applyFont="1" applyFill="1" applyBorder="1"/>
    <xf numFmtId="0" fontId="4" fillId="5" borderId="1" xfId="0" applyFont="1" applyFill="1" applyBorder="1"/>
    <xf numFmtId="0" fontId="4" fillId="5" borderId="0" xfId="0" applyFont="1" applyFill="1"/>
    <xf numFmtId="0" fontId="3" fillId="5" borderId="2" xfId="0" applyFont="1" applyFill="1" applyBorder="1"/>
    <xf numFmtId="0" fontId="0" fillId="5" borderId="11" xfId="0" applyFill="1" applyBorder="1"/>
    <xf numFmtId="3" fontId="4" fillId="5" borderId="6" xfId="0" applyNumberFormat="1" applyFont="1" applyFill="1" applyBorder="1"/>
    <xf numFmtId="0" fontId="4" fillId="5" borderId="7" xfId="0" applyFont="1" applyFill="1" applyBorder="1"/>
    <xf numFmtId="0" fontId="4" fillId="5" borderId="9" xfId="0" applyFont="1" applyFill="1" applyBorder="1"/>
    <xf numFmtId="0" fontId="4" fillId="5" borderId="13" xfId="0" applyFont="1" applyFill="1" applyBorder="1"/>
    <xf numFmtId="0" fontId="0" fillId="5" borderId="3" xfId="0" applyFill="1" applyBorder="1"/>
    <xf numFmtId="3" fontId="4" fillId="5" borderId="1" xfId="0" applyNumberFormat="1" applyFont="1" applyFill="1" applyBorder="1"/>
    <xf numFmtId="0" fontId="3" fillId="5" borderId="4" xfId="0" applyFont="1" applyFill="1" applyBorder="1"/>
    <xf numFmtId="0" fontId="4" fillId="5" borderId="4" xfId="0" applyFont="1" applyFill="1" applyBorder="1"/>
    <xf numFmtId="0" fontId="3" fillId="5" borderId="0" xfId="0" applyFont="1" applyFill="1" applyBorder="1"/>
    <xf numFmtId="0" fontId="4" fillId="5" borderId="0" xfId="0" applyFont="1" applyFill="1" applyBorder="1"/>
    <xf numFmtId="0" fontId="3" fillId="5" borderId="3" xfId="0" applyFont="1" applyFill="1" applyBorder="1"/>
    <xf numFmtId="0" fontId="3" fillId="5" borderId="7" xfId="0" applyFont="1" applyFill="1" applyBorder="1"/>
    <xf numFmtId="0" fontId="3" fillId="5" borderId="13" xfId="0" applyFont="1" applyFill="1" applyBorder="1"/>
    <xf numFmtId="3" fontId="4" fillId="5" borderId="5" xfId="0" applyNumberFormat="1" applyFont="1" applyFill="1" applyBorder="1"/>
    <xf numFmtId="0" fontId="4" fillId="5" borderId="12" xfId="0" applyFont="1" applyFill="1" applyBorder="1"/>
    <xf numFmtId="0" fontId="4" fillId="5" borderId="14" xfId="0" applyFont="1" applyFill="1" applyBorder="1"/>
    <xf numFmtId="0" fontId="3" fillId="7" borderId="0" xfId="0" applyFont="1" applyFill="1"/>
    <xf numFmtId="0" fontId="3" fillId="7" borderId="10" xfId="0" applyFont="1" applyFill="1" applyBorder="1"/>
    <xf numFmtId="0" fontId="0" fillId="7" borderId="0" xfId="0" applyFill="1"/>
    <xf numFmtId="0" fontId="3" fillId="7" borderId="1" xfId="0" applyFont="1" applyFill="1" applyBorder="1"/>
    <xf numFmtId="0" fontId="0" fillId="7" borderId="1" xfId="0" applyFill="1" applyBorder="1"/>
    <xf numFmtId="0" fontId="4" fillId="7" borderId="2" xfId="0" applyFont="1" applyFill="1" applyBorder="1"/>
    <xf numFmtId="0" fontId="4" fillId="7" borderId="10" xfId="0" applyFont="1" applyFill="1" applyBorder="1"/>
    <xf numFmtId="0" fontId="4" fillId="7" borderId="3" xfId="0" applyFont="1" applyFill="1" applyBorder="1"/>
    <xf numFmtId="0" fontId="4" fillId="7" borderId="1" xfId="0" applyFont="1" applyFill="1" applyBorder="1"/>
    <xf numFmtId="0" fontId="4" fillId="7" borderId="0" xfId="0" applyFont="1" applyFill="1"/>
    <xf numFmtId="0" fontId="3" fillId="7" borderId="2" xfId="0" applyFont="1" applyFill="1" applyBorder="1"/>
    <xf numFmtId="0" fontId="0" fillId="7" borderId="11" xfId="0" applyFill="1" applyBorder="1"/>
    <xf numFmtId="3" fontId="4" fillId="7" borderId="6" xfId="0" applyNumberFormat="1" applyFont="1" applyFill="1" applyBorder="1"/>
    <xf numFmtId="0" fontId="4" fillId="7" borderId="7" xfId="0" applyFont="1" applyFill="1" applyBorder="1"/>
    <xf numFmtId="0" fontId="4" fillId="7" borderId="9" xfId="0" applyFont="1" applyFill="1" applyBorder="1"/>
    <xf numFmtId="0" fontId="4" fillId="7" borderId="13" xfId="0" applyFont="1" applyFill="1" applyBorder="1"/>
    <xf numFmtId="0" fontId="0" fillId="7" borderId="3" xfId="0" applyFill="1" applyBorder="1"/>
    <xf numFmtId="3" fontId="4" fillId="7" borderId="1" xfId="0" applyNumberFormat="1" applyFont="1" applyFill="1" applyBorder="1"/>
    <xf numFmtId="0" fontId="3" fillId="7" borderId="4" xfId="0" applyFont="1" applyFill="1" applyBorder="1"/>
    <xf numFmtId="0" fontId="4" fillId="7" borderId="4" xfId="0" applyFont="1" applyFill="1" applyBorder="1"/>
    <xf numFmtId="0" fontId="3" fillId="7" borderId="0" xfId="0" applyFont="1" applyFill="1" applyBorder="1"/>
    <xf numFmtId="0" fontId="4" fillId="7" borderId="0" xfId="0" applyFont="1" applyFill="1" applyBorder="1"/>
    <xf numFmtId="0" fontId="3" fillId="7" borderId="3" xfId="0" applyFont="1" applyFill="1" applyBorder="1"/>
    <xf numFmtId="0" fontId="3" fillId="7" borderId="7" xfId="0" applyFont="1" applyFill="1" applyBorder="1"/>
    <xf numFmtId="0" fontId="3" fillId="7" borderId="13" xfId="0" applyFont="1" applyFill="1" applyBorder="1"/>
    <xf numFmtId="3" fontId="4" fillId="7" borderId="5" xfId="0" applyNumberFormat="1" applyFont="1" applyFill="1" applyBorder="1"/>
    <xf numFmtId="0" fontId="4" fillId="7" borderId="14" xfId="0" applyFont="1" applyFill="1" applyBorder="1"/>
    <xf numFmtId="0" fontId="3" fillId="7" borderId="12" xfId="0" applyFont="1" applyFill="1" applyBorder="1"/>
    <xf numFmtId="164" fontId="2" fillId="8" borderId="1" xfId="1" applyNumberFormat="1" applyFont="1" applyFill="1" applyBorder="1" applyAlignment="1">
      <alignment readingOrder="1"/>
    </xf>
    <xf numFmtId="0" fontId="4" fillId="5" borderId="8" xfId="0" applyFont="1" applyFill="1" applyBorder="1"/>
    <xf numFmtId="0" fontId="4" fillId="5" borderId="11" xfId="0" applyFont="1" applyFill="1" applyBorder="1"/>
    <xf numFmtId="164" fontId="0" fillId="8" borderId="1" xfId="1" applyNumberFormat="1" applyFont="1" applyFill="1" applyBorder="1"/>
    <xf numFmtId="164" fontId="3" fillId="7" borderId="1" xfId="1" applyNumberFormat="1" applyFont="1" applyFill="1" applyBorder="1"/>
    <xf numFmtId="164" fontId="8" fillId="9" borderId="1" xfId="1" applyNumberFormat="1" applyFont="1" applyFill="1" applyBorder="1"/>
    <xf numFmtId="164" fontId="3" fillId="9" borderId="1" xfId="1" applyNumberFormat="1" applyFont="1" applyFill="1" applyBorder="1"/>
    <xf numFmtId="164" fontId="9" fillId="5" borderId="1" xfId="1" applyNumberFormat="1" applyFont="1" applyFill="1" applyBorder="1" applyAlignment="1">
      <alignment vertical="center"/>
    </xf>
    <xf numFmtId="164" fontId="9" fillId="5" borderId="1" xfId="1" applyNumberFormat="1" applyFont="1" applyFill="1" applyBorder="1" applyAlignment="1">
      <alignment vertical="center" readingOrder="1"/>
    </xf>
    <xf numFmtId="164" fontId="10" fillId="4" borderId="1" xfId="1" applyNumberFormat="1" applyFont="1" applyFill="1" applyBorder="1" applyAlignment="1">
      <alignment readingOrder="1"/>
    </xf>
    <xf numFmtId="165" fontId="11" fillId="4" borderId="1" xfId="1" applyNumberFormat="1" applyFont="1" applyFill="1" applyBorder="1" applyAlignment="1">
      <alignment horizontal="center"/>
    </xf>
    <xf numFmtId="166" fontId="11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readingOrder="1"/>
    </xf>
    <xf numFmtId="164" fontId="12" fillId="5" borderId="1" xfId="1" applyNumberFormat="1" applyFont="1" applyFill="1" applyBorder="1" applyAlignment="1">
      <alignment horizontal="center"/>
    </xf>
    <xf numFmtId="164" fontId="12" fillId="5" borderId="1" xfId="1" applyNumberFormat="1" applyFont="1" applyFill="1" applyBorder="1" applyAlignment="1">
      <alignment horizontal="center" readingOrder="1"/>
    </xf>
    <xf numFmtId="164" fontId="13" fillId="5" borderId="1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vertical="center" readingOrder="1"/>
    </xf>
    <xf numFmtId="166" fontId="5" fillId="4" borderId="1" xfId="1" applyNumberFormat="1" applyFont="1" applyFill="1" applyBorder="1" applyAlignment="1">
      <alignment horizontal="center" vertical="center"/>
    </xf>
    <xf numFmtId="0" fontId="15" fillId="0" borderId="0" xfId="0" applyFont="1"/>
    <xf numFmtId="0" fontId="13" fillId="6" borderId="0" xfId="0" applyFont="1" applyFill="1"/>
    <xf numFmtId="0" fontId="13" fillId="6" borderId="0" xfId="0" applyFont="1" applyFill="1" applyBorder="1"/>
    <xf numFmtId="0" fontId="0" fillId="0" borderId="1" xfId="0" applyBorder="1"/>
    <xf numFmtId="164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0" fillId="10" borderId="1" xfId="1" applyNumberFormat="1" applyFont="1" applyFill="1" applyBorder="1" applyAlignment="1">
      <alignment readingOrder="1"/>
    </xf>
    <xf numFmtId="164" fontId="9" fillId="5" borderId="1" xfId="1" applyNumberFormat="1" applyFont="1" applyFill="1" applyBorder="1" applyAlignment="1">
      <alignment horizontal="center" vertical="center" readingOrder="1"/>
    </xf>
    <xf numFmtId="164" fontId="2" fillId="10" borderId="1" xfId="1" applyNumberFormat="1" applyFont="1" applyFill="1" applyBorder="1" applyAlignment="1">
      <alignment readingOrder="1"/>
    </xf>
    <xf numFmtId="164" fontId="10" fillId="6" borderId="1" xfId="1" applyNumberFormat="1" applyFont="1" applyFill="1" applyBorder="1" applyAlignment="1">
      <alignment readingOrder="1"/>
    </xf>
    <xf numFmtId="166" fontId="11" fillId="6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 readingOrder="1"/>
    </xf>
    <xf numFmtId="164" fontId="2" fillId="6" borderId="1" xfId="1" applyNumberFormat="1" applyFont="1" applyFill="1" applyBorder="1" applyAlignment="1">
      <alignment horizontal="center" readingOrder="1"/>
    </xf>
    <xf numFmtId="165" fontId="11" fillId="6" borderId="1" xfId="1" applyNumberFormat="1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3" xfId="0" applyFont="1" applyFill="1" applyBorder="1" applyAlignment="1"/>
    <xf numFmtId="0" fontId="3" fillId="6" borderId="1" xfId="0" applyFont="1" applyFill="1" applyBorder="1" applyAlignment="1"/>
    <xf numFmtId="164" fontId="2" fillId="10" borderId="1" xfId="1" applyNumberFormat="1" applyFont="1" applyFill="1" applyBorder="1" applyAlignment="1">
      <alignment horizontal="center" readingOrder="1"/>
    </xf>
    <xf numFmtId="164" fontId="2" fillId="6" borderId="1" xfId="1" applyNumberFormat="1" applyFont="1" applyFill="1" applyBorder="1" applyAlignment="1">
      <alignment readingOrder="1"/>
    </xf>
    <xf numFmtId="166" fontId="5" fillId="6" borderId="1" xfId="1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/>
    <xf numFmtId="0" fontId="13" fillId="5" borderId="0" xfId="0" applyFont="1" applyFill="1"/>
    <xf numFmtId="0" fontId="13" fillId="5" borderId="0" xfId="0" applyFont="1" applyFill="1" applyBorder="1"/>
    <xf numFmtId="3" fontId="4" fillId="5" borderId="0" xfId="0" applyNumberFormat="1" applyFont="1" applyFill="1" applyBorder="1"/>
    <xf numFmtId="0" fontId="0" fillId="11" borderId="0" xfId="0" applyFill="1"/>
    <xf numFmtId="0" fontId="3" fillId="11" borderId="0" xfId="0" applyFont="1" applyFill="1" applyBorder="1"/>
    <xf numFmtId="3" fontId="4" fillId="11" borderId="0" xfId="0" applyNumberFormat="1" applyFont="1" applyFill="1" applyBorder="1"/>
    <xf numFmtId="0" fontId="4" fillId="11" borderId="0" xfId="0" applyFont="1" applyFill="1" applyBorder="1"/>
    <xf numFmtId="0" fontId="4" fillId="11" borderId="0" xfId="0" applyFont="1" applyFill="1"/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4" fillId="6" borderId="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rightToLeft="1" workbookViewId="0">
      <selection activeCell="B27" sqref="B27"/>
    </sheetView>
  </sheetViews>
  <sheetFormatPr defaultRowHeight="15"/>
  <cols>
    <col min="1" max="1" width="6.28515625" customWidth="1"/>
    <col min="2" max="2" width="6.42578125" customWidth="1"/>
    <col min="3" max="3" width="7.42578125" customWidth="1"/>
    <col min="4" max="4" width="8.42578125" customWidth="1"/>
    <col min="5" max="5" width="7.7109375" customWidth="1"/>
    <col min="6" max="6" width="7.42578125" customWidth="1"/>
    <col min="7" max="8" width="7.85546875" customWidth="1"/>
    <col min="9" max="9" width="7.42578125" customWidth="1"/>
    <col min="10" max="10" width="7.140625" customWidth="1"/>
    <col min="11" max="11" width="6.7109375" customWidth="1"/>
    <col min="12" max="12" width="7" customWidth="1"/>
    <col min="13" max="13" width="8.140625" customWidth="1"/>
    <col min="14" max="14" width="6.5703125" customWidth="1"/>
    <col min="15" max="15" width="7" customWidth="1"/>
    <col min="16" max="16" width="7.28515625" customWidth="1"/>
    <col min="17" max="17" width="7.5703125" customWidth="1"/>
    <col min="18" max="18" width="7.42578125" customWidth="1"/>
  </cols>
  <sheetData>
    <row r="1" spans="1:18" ht="28.5">
      <c r="A1" s="143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8" s="113" customFormat="1" ht="18.75">
      <c r="A2" s="124" t="s">
        <v>24</v>
      </c>
      <c r="B2" s="125" t="s">
        <v>1</v>
      </c>
      <c r="C2" s="125" t="s">
        <v>11</v>
      </c>
      <c r="D2" s="125" t="s">
        <v>12</v>
      </c>
      <c r="E2" s="125" t="s">
        <v>2</v>
      </c>
      <c r="F2" s="125" t="s">
        <v>3</v>
      </c>
      <c r="G2" s="125" t="s">
        <v>16</v>
      </c>
      <c r="H2" s="125" t="s">
        <v>4</v>
      </c>
      <c r="I2" s="125" t="s">
        <v>5</v>
      </c>
      <c r="J2" s="125" t="s">
        <v>6</v>
      </c>
      <c r="K2" s="125" t="s">
        <v>13</v>
      </c>
      <c r="L2" s="125" t="s">
        <v>7</v>
      </c>
      <c r="M2" s="125" t="s">
        <v>8</v>
      </c>
      <c r="N2" s="125" t="s">
        <v>9</v>
      </c>
      <c r="O2" s="125" t="s">
        <v>14</v>
      </c>
      <c r="P2" s="125" t="s">
        <v>15</v>
      </c>
      <c r="Q2" s="125" t="s">
        <v>10</v>
      </c>
    </row>
    <row r="3" spans="1:18">
      <c r="A3" s="103" t="s">
        <v>2</v>
      </c>
      <c r="B3" s="105">
        <f>('نرخ '!C2*11000)+675000</f>
        <v>1863000</v>
      </c>
      <c r="C3" s="105">
        <f>('نرخ '!D2*11000)+675000</f>
        <v>3029000</v>
      </c>
      <c r="D3" s="105">
        <f>('نرخ '!E2*11000)+675000</f>
        <v>6175000</v>
      </c>
      <c r="E3" s="105"/>
      <c r="F3" s="105">
        <f>('نرخ '!G2*11000)+675000</f>
        <v>1885000</v>
      </c>
      <c r="G3" s="105">
        <f>('نرخ '!H2*11000)+675000</f>
        <v>4811000</v>
      </c>
      <c r="H3" s="105">
        <f>('نرخ '!I2*11000)+675000</f>
        <v>1533000</v>
      </c>
      <c r="I3" s="105">
        <f>('نرخ '!J2*11000)+675000</f>
        <v>2050000</v>
      </c>
      <c r="J3" s="105">
        <f>('نرخ '!K2*11000)+675000</f>
        <v>2314000</v>
      </c>
      <c r="K3" s="105">
        <f>('نرخ '!L2*11000)+675000</f>
        <v>4811000</v>
      </c>
      <c r="L3" s="105">
        <f>('نرخ '!M2*11000)+675000</f>
        <v>1170000</v>
      </c>
      <c r="M3" s="105">
        <f>('نرخ '!N2*11000)+675000</f>
        <v>1643000</v>
      </c>
      <c r="N3" s="105">
        <f>('نرخ '!O2*11000)+675000</f>
        <v>1720000</v>
      </c>
      <c r="O3" s="105">
        <f>('نرخ '!P2*11000)+675000</f>
        <v>3568000</v>
      </c>
      <c r="P3" s="105">
        <f>('نرخ '!Q2*11000)+675000</f>
        <v>2666000</v>
      </c>
      <c r="Q3" s="105">
        <f>('نرخ '!R2*11000)+675000</f>
        <v>1489000</v>
      </c>
    </row>
    <row r="4" spans="1:18">
      <c r="A4" s="122" t="s">
        <v>3</v>
      </c>
      <c r="B4" s="123">
        <f>('نرخ '!C3*11000)+675000</f>
        <v>3073000</v>
      </c>
      <c r="C4" s="123">
        <f>('نرخ '!D3*11000)+675000</f>
        <v>4239000</v>
      </c>
      <c r="D4" s="123">
        <f>('نرخ '!E3*11000)+675000</f>
        <v>7374000</v>
      </c>
      <c r="E4" s="123">
        <f>('نرخ '!F3*11000)+675000</f>
        <v>1885000</v>
      </c>
      <c r="F4" s="123"/>
      <c r="G4" s="123">
        <f>('نرخ '!H3*11000)+675000</f>
        <v>3601000</v>
      </c>
      <c r="H4" s="123">
        <f>('نرخ '!I3*11000)+675000</f>
        <v>2743000</v>
      </c>
      <c r="I4" s="123">
        <f>('نرخ '!J3*11000)+675000</f>
        <v>3260000</v>
      </c>
      <c r="J4" s="123">
        <f>('نرخ '!K3*11000)+675000</f>
        <v>3524000</v>
      </c>
      <c r="K4" s="123">
        <f>('نرخ '!L3*11000)+675000</f>
        <v>6021000</v>
      </c>
      <c r="L4" s="123">
        <f>('نرخ '!M3*11000)+675000</f>
        <v>2358000</v>
      </c>
      <c r="M4" s="123">
        <f>('نرخ '!N3*11000)+675000</f>
        <v>2831000</v>
      </c>
      <c r="N4" s="123">
        <f>('نرخ '!O3*11000)+675000</f>
        <v>1445000</v>
      </c>
      <c r="O4" s="123">
        <f>('نرخ '!P3*11000)+675000</f>
        <v>4778000</v>
      </c>
      <c r="P4" s="123">
        <f>('نرخ '!Q3*11000)+675000</f>
        <v>3876000</v>
      </c>
      <c r="Q4" s="123">
        <f>('نرخ '!R3*11000)+675000</f>
        <v>2699000</v>
      </c>
    </row>
    <row r="5" spans="1:18">
      <c r="A5" s="103" t="s">
        <v>4</v>
      </c>
      <c r="B5" s="105">
        <f>('نرخ '!C4*11000)+675000</f>
        <v>1401000</v>
      </c>
      <c r="C5" s="105">
        <f>('نرخ '!D4*11000)+675000</f>
        <v>2567000</v>
      </c>
      <c r="D5" s="105">
        <f>('نرخ '!E4*11000)+675000</f>
        <v>5702000</v>
      </c>
      <c r="E5" s="105">
        <f>('نرخ '!F4*11000)+675000</f>
        <v>1533000</v>
      </c>
      <c r="F5" s="105">
        <f>('نرخ '!G4*11000)+675000</f>
        <v>2743000</v>
      </c>
      <c r="G5" s="105">
        <f>('نرخ '!H4*11000)+675000</f>
        <v>5669000</v>
      </c>
      <c r="H5" s="105"/>
      <c r="I5" s="105">
        <f>('نرخ '!J4*11000)+675000</f>
        <v>1192000</v>
      </c>
      <c r="J5" s="105">
        <f>('نرخ '!K4*11000)+675000</f>
        <v>1456000</v>
      </c>
      <c r="K5" s="105">
        <f>('نرخ '!L4*11000)+675000</f>
        <v>3953000</v>
      </c>
      <c r="L5" s="105">
        <f>('نرخ '!M4*11000)+675000</f>
        <v>2028000</v>
      </c>
      <c r="M5" s="105">
        <f>('نرخ '!N4*11000)+675000</f>
        <v>2501000</v>
      </c>
      <c r="N5" s="105">
        <f>('نرخ '!O4*11000)+675000</f>
        <v>2578000</v>
      </c>
      <c r="O5" s="105">
        <f>('نرخ '!P4*11000)+675000</f>
        <v>3106000</v>
      </c>
      <c r="P5" s="105">
        <f>('نرخ '!Q4*11000)+675000</f>
        <v>3392000</v>
      </c>
      <c r="Q5" s="105">
        <f>('نرخ '!R4*11000)+675000</f>
        <v>2303000</v>
      </c>
    </row>
    <row r="6" spans="1:18">
      <c r="A6" s="122" t="s">
        <v>5</v>
      </c>
      <c r="B6" s="123">
        <f>('نرخ '!C5*11000)+675000</f>
        <v>1918000</v>
      </c>
      <c r="C6" s="123">
        <f>('نرخ '!D5*11000)+675000</f>
        <v>3084000</v>
      </c>
      <c r="D6" s="123">
        <f>('نرخ '!E5*11000)+675000</f>
        <v>6219000</v>
      </c>
      <c r="E6" s="123">
        <f>('نرخ '!F5*11000)+675000</f>
        <v>2050000</v>
      </c>
      <c r="F6" s="123">
        <f>('نرخ '!G5*11000)+675000</f>
        <v>3260000</v>
      </c>
      <c r="G6" s="123">
        <f>('نرخ '!H5*11000)+675000</f>
        <v>6186000</v>
      </c>
      <c r="H6" s="123">
        <f>('نرخ '!I5*11000)+675000</f>
        <v>1192000</v>
      </c>
      <c r="I6" s="123"/>
      <c r="J6" s="123">
        <f>('نرخ '!K5*11000)+675000</f>
        <v>939000</v>
      </c>
      <c r="K6" s="123">
        <f>('نرخ '!L5*11000)+675000</f>
        <v>3436000</v>
      </c>
      <c r="L6" s="123">
        <f>('نرخ '!M5*11000)+675000</f>
        <v>2545000</v>
      </c>
      <c r="M6" s="123">
        <f>('نرخ '!N5*11000)+675000</f>
        <v>3018000</v>
      </c>
      <c r="N6" s="123">
        <f>('نرخ '!O5*11000)+675000</f>
        <v>3095000</v>
      </c>
      <c r="O6" s="123">
        <f>('نرخ '!P5*11000)+675000</f>
        <v>3623000</v>
      </c>
      <c r="P6" s="123">
        <f>('نرخ '!Q5*11000)+675000</f>
        <v>3909000</v>
      </c>
      <c r="Q6" s="123">
        <f>('نرخ '!R5*11000)+675000</f>
        <v>2864000</v>
      </c>
    </row>
    <row r="7" spans="1:18">
      <c r="A7" s="103" t="s">
        <v>6</v>
      </c>
      <c r="B7" s="105">
        <f>('نرخ '!C6*11000)+675000</f>
        <v>2182000</v>
      </c>
      <c r="C7" s="105">
        <f>('نرخ '!D6*11000)+675000</f>
        <v>3348000</v>
      </c>
      <c r="D7" s="105">
        <f>('نرخ '!E6*11000)+675000</f>
        <v>6483000</v>
      </c>
      <c r="E7" s="105">
        <f>('نرخ '!F6*11000)+675000</f>
        <v>2314000</v>
      </c>
      <c r="F7" s="105">
        <f>('نرخ '!G6*11000)+675000</f>
        <v>3524000</v>
      </c>
      <c r="G7" s="105">
        <f>('نرخ '!H6*11000)+675000</f>
        <v>6450000</v>
      </c>
      <c r="H7" s="105">
        <f>('نرخ '!I6*11000)+675000</f>
        <v>1456000</v>
      </c>
      <c r="I7" s="105">
        <f>('نرخ '!J6*11000)+675000</f>
        <v>939000</v>
      </c>
      <c r="J7" s="105"/>
      <c r="K7" s="105">
        <f>('نرخ '!L6*11000)+675000</f>
        <v>3172000</v>
      </c>
      <c r="L7" s="105">
        <f>('نرخ '!M6*11000)+675000</f>
        <v>2809000</v>
      </c>
      <c r="M7" s="105">
        <f>('نرخ '!N6*11000)+675000</f>
        <v>3282000</v>
      </c>
      <c r="N7" s="105">
        <f>('نرخ '!O6*11000)+675000</f>
        <v>3359000</v>
      </c>
      <c r="O7" s="105">
        <f>('نرخ '!P6*11000)+675000</f>
        <v>3887000</v>
      </c>
      <c r="P7" s="105">
        <f>('نرخ '!Q6*11000)+675000</f>
        <v>4305000</v>
      </c>
      <c r="Q7" s="105">
        <f>('نرخ '!R6*11000)+675000</f>
        <v>3128000</v>
      </c>
    </row>
    <row r="8" spans="1:18">
      <c r="A8" s="122" t="s">
        <v>7</v>
      </c>
      <c r="B8" s="123">
        <f>('نرخ '!C7*11000)+675000</f>
        <v>2358000</v>
      </c>
      <c r="C8" s="123">
        <f>('نرخ '!D7*11000)+675000</f>
        <v>3524000</v>
      </c>
      <c r="D8" s="123">
        <f>('نرخ '!E7*11000)+675000</f>
        <v>6659000</v>
      </c>
      <c r="E8" s="123">
        <f>('نرخ '!F7*11000)+675000</f>
        <v>1170000</v>
      </c>
      <c r="F8" s="123">
        <f>('نرخ '!G7*11000)+675000</f>
        <v>2358000</v>
      </c>
      <c r="G8" s="123">
        <f>('نرخ '!H7*11000)+675000</f>
        <v>5306000</v>
      </c>
      <c r="H8" s="123">
        <f>('نرخ '!I7*11000)+675000</f>
        <v>2028000</v>
      </c>
      <c r="I8" s="123">
        <f>('نرخ '!J7*11000)+675000</f>
        <v>2545000</v>
      </c>
      <c r="J8" s="123">
        <f>('نرخ '!K7*11000)+675000</f>
        <v>2809000</v>
      </c>
      <c r="K8" s="123">
        <f>('نرخ '!L7*11000)+675000</f>
        <v>5306000</v>
      </c>
      <c r="L8" s="123"/>
      <c r="M8" s="123">
        <f>('نرخ '!N7*11000)+675000</f>
        <v>1071000</v>
      </c>
      <c r="N8" s="123">
        <f>('نرخ '!O7*11000)+675000</f>
        <v>2215000</v>
      </c>
      <c r="O8" s="123">
        <f>('نرخ '!P7*11000)+675000</f>
        <v>4063000</v>
      </c>
      <c r="P8" s="123">
        <f>('نرخ '!Q7*11000)+675000</f>
        <v>2094000</v>
      </c>
      <c r="Q8" s="123">
        <f>('نرخ '!R7*11000)+675000</f>
        <v>1984000</v>
      </c>
    </row>
    <row r="9" spans="1:18">
      <c r="A9" s="103" t="s">
        <v>8</v>
      </c>
      <c r="B9" s="105">
        <f>('نرخ '!C8*11000)+675000</f>
        <v>2831000</v>
      </c>
      <c r="C9" s="105">
        <f>('نرخ '!D8*11000)+675000</f>
        <v>3997000</v>
      </c>
      <c r="D9" s="105">
        <f>('نرخ '!E8*11000)+675000</f>
        <v>7132000</v>
      </c>
      <c r="E9" s="105">
        <f>('نرخ '!F8*11000)+675000</f>
        <v>1643000</v>
      </c>
      <c r="F9" s="105">
        <f>('نرخ '!G8*11000)+675000</f>
        <v>2831000</v>
      </c>
      <c r="G9" s="105">
        <f>('نرخ '!H8*11000)+675000</f>
        <v>5779000</v>
      </c>
      <c r="H9" s="105">
        <f>('نرخ '!I8*11000)+675000</f>
        <v>2501000</v>
      </c>
      <c r="I9" s="105">
        <f>('نرخ '!J8*11000)+675000</f>
        <v>3018000</v>
      </c>
      <c r="J9" s="105">
        <f>('نرخ '!K8*11000)+675000</f>
        <v>3282000</v>
      </c>
      <c r="K9" s="105">
        <f>('نرخ '!L8*11000)+675000</f>
        <v>5779000</v>
      </c>
      <c r="L9" s="105">
        <f>('نرخ '!M8*11000)+675000</f>
        <v>1071000</v>
      </c>
      <c r="M9" s="105"/>
      <c r="N9" s="105">
        <f>('نرخ '!O8*11000)+675000</f>
        <v>2688000</v>
      </c>
      <c r="O9" s="105">
        <f>('نرخ '!P8*11000)+675000</f>
        <v>4459000</v>
      </c>
      <c r="P9" s="105">
        <f>('نرخ '!Q8*11000)+675000</f>
        <v>1698000</v>
      </c>
      <c r="Q9" s="105">
        <f>('نرخ '!R8*11000)+675000</f>
        <v>2457000</v>
      </c>
    </row>
    <row r="10" spans="1:18">
      <c r="A10" s="122" t="s">
        <v>9</v>
      </c>
      <c r="B10" s="123">
        <f>('نرخ '!C9*11000)+675000</f>
        <v>2908000</v>
      </c>
      <c r="C10" s="123">
        <f>('نرخ '!D9*11000)+675000</f>
        <v>4074000</v>
      </c>
      <c r="D10" s="123">
        <f>('نرخ '!E9*11000)+675000</f>
        <v>7209000</v>
      </c>
      <c r="E10" s="123">
        <f>('نرخ '!F9*11000)+675000</f>
        <v>1720000</v>
      </c>
      <c r="F10" s="123">
        <f>('نرخ '!G9*11000)+675000</f>
        <v>1445000</v>
      </c>
      <c r="G10" s="123">
        <f>('نرخ '!H9*11000)+675000</f>
        <v>5856000</v>
      </c>
      <c r="H10" s="123">
        <f>('نرخ '!I9*11000)+675000</f>
        <v>2578000</v>
      </c>
      <c r="I10" s="123">
        <f>('نرخ '!J9*11000)+675000</f>
        <v>3095000</v>
      </c>
      <c r="J10" s="123">
        <f>('نرخ '!K9*11000)+675000</f>
        <v>3359000</v>
      </c>
      <c r="K10" s="123">
        <f>('نرخ '!L9*11000)+675000</f>
        <v>5856000</v>
      </c>
      <c r="L10" s="123">
        <f>('نرخ '!M9*11000)+675000</f>
        <v>2215000</v>
      </c>
      <c r="M10" s="123">
        <f>('نرخ '!N9*11000)+675000</f>
        <v>2688000</v>
      </c>
      <c r="N10" s="123"/>
      <c r="O10" s="123">
        <f>('نرخ '!P9*11000)+675000</f>
        <v>4613000</v>
      </c>
      <c r="P10" s="123">
        <f>('نرخ '!Q9*11000)+675000</f>
        <v>3711000</v>
      </c>
      <c r="Q10" s="123">
        <f>('نرخ '!R9*11000)+675000</f>
        <v>2534000</v>
      </c>
    </row>
    <row r="11" spans="1:18">
      <c r="A11" s="103" t="s">
        <v>10</v>
      </c>
      <c r="B11" s="105">
        <f>('نرخ '!C10*11000)+675000</f>
        <v>2600000</v>
      </c>
      <c r="C11" s="105">
        <f>('نرخ '!D10*11000)+675000</f>
        <v>3766000</v>
      </c>
      <c r="D11" s="105">
        <f>('نرخ '!E10*11000)+675000</f>
        <v>6901000</v>
      </c>
      <c r="E11" s="105">
        <f>('نرخ '!F10*11000)+675000</f>
        <v>1489000</v>
      </c>
      <c r="F11" s="105">
        <f>('نرخ '!G10*11000)+675000</f>
        <v>2699000</v>
      </c>
      <c r="G11" s="105">
        <f>('نرخ '!H10*11000)+675000</f>
        <v>5625000</v>
      </c>
      <c r="H11" s="105">
        <f>('نرخ '!I10*11000)+675000</f>
        <v>2347000</v>
      </c>
      <c r="I11" s="105">
        <f>('نرخ '!J10*11000)+675000</f>
        <v>2864000</v>
      </c>
      <c r="J11" s="105">
        <f>('نرخ '!K10*11000)+675000</f>
        <v>3128000</v>
      </c>
      <c r="K11" s="105">
        <f>('نرخ '!L10*11000)+675000</f>
        <v>5625000</v>
      </c>
      <c r="L11" s="105">
        <f>('نرخ '!M10*11000)+675000</f>
        <v>1984000</v>
      </c>
      <c r="M11" s="105">
        <f>('نرخ '!N10*11000)+675000</f>
        <v>2457000</v>
      </c>
      <c r="N11" s="105">
        <f>('نرخ '!O10*11000)+675000</f>
        <v>2534000</v>
      </c>
      <c r="O11" s="105">
        <f>('نرخ '!P10*11000)+675000</f>
        <v>4305000</v>
      </c>
      <c r="P11" s="105">
        <f>('نرخ '!Q10*11000)+675000</f>
        <v>3480000</v>
      </c>
      <c r="Q11" s="105"/>
    </row>
    <row r="12" spans="1:18">
      <c r="A12" s="122" t="s">
        <v>1</v>
      </c>
      <c r="B12" s="123"/>
      <c r="C12" s="123">
        <f>('نرخ '!D11*11000)+675000</f>
        <v>1841000</v>
      </c>
      <c r="D12" s="123">
        <f>('نرخ '!E11*11000)+675000</f>
        <v>4976000</v>
      </c>
      <c r="E12" s="123">
        <f>('نرخ '!F11*11000)+675000</f>
        <v>1863000</v>
      </c>
      <c r="F12" s="123">
        <f>('نرخ '!G11*11000)+675000</f>
        <v>3073000</v>
      </c>
      <c r="G12" s="123">
        <f>('نرخ '!H11*11000)+675000</f>
        <v>5999000</v>
      </c>
      <c r="H12" s="123">
        <f>('نرخ '!I11*11000)+675000</f>
        <v>1401000</v>
      </c>
      <c r="I12" s="123">
        <f>('نرخ '!J11*11000)+675000</f>
        <v>1918000</v>
      </c>
      <c r="J12" s="123">
        <f>('نرخ '!K11*11000)+675000</f>
        <v>2182000</v>
      </c>
      <c r="K12" s="123">
        <f>('نرخ '!L11*11000)+675000</f>
        <v>4679000</v>
      </c>
      <c r="L12" s="123">
        <f>('نرخ '!M11*11000)+675000</f>
        <v>2358000</v>
      </c>
      <c r="M12" s="123">
        <f>('نرخ '!N11*11000)+675000</f>
        <v>2831000</v>
      </c>
      <c r="N12" s="123">
        <f>('نرخ '!O11*11000)+675000</f>
        <v>2908000</v>
      </c>
      <c r="O12" s="123">
        <f>('نرخ '!P11*11000)+675000</f>
        <v>2380000</v>
      </c>
      <c r="P12" s="123">
        <f>('نرخ '!Q11*11000)+675000</f>
        <v>3590000</v>
      </c>
      <c r="Q12" s="123">
        <f>('نرخ '!R11*11000)+675000</f>
        <v>2600000</v>
      </c>
    </row>
    <row r="13" spans="1:18" s="1" customFormat="1">
      <c r="A13" s="119" t="s">
        <v>27</v>
      </c>
      <c r="B13" s="105"/>
      <c r="C13" s="105"/>
      <c r="D13" s="105">
        <f>('نرخ '!E12*11000)+675000</f>
        <v>6582000</v>
      </c>
      <c r="E13" s="105">
        <f>('نرخ '!F12*11000)+675000</f>
        <v>1082000</v>
      </c>
      <c r="F13" s="105"/>
      <c r="G13" s="105"/>
      <c r="H13" s="105"/>
      <c r="I13" s="105"/>
      <c r="J13" s="105"/>
      <c r="K13" s="105"/>
      <c r="L13" s="105"/>
      <c r="M13" s="105"/>
      <c r="N13" s="105">
        <f>('نرخ '!O12*11000)+675000</f>
        <v>1269000</v>
      </c>
      <c r="O13" s="105"/>
      <c r="P13" s="105"/>
      <c r="Q13" s="105"/>
    </row>
    <row r="14" spans="1:18" ht="22.5">
      <c r="A14" s="6" t="s">
        <v>26</v>
      </c>
      <c r="B14" s="6"/>
      <c r="C14" s="6"/>
      <c r="D14" s="6"/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2.5">
      <c r="A15" s="6" t="s">
        <v>25</v>
      </c>
      <c r="B15" s="6"/>
      <c r="C15" s="6"/>
      <c r="D15" s="6"/>
      <c r="E15" s="6"/>
      <c r="F15" s="1"/>
      <c r="G15" s="1"/>
      <c r="H15" s="1"/>
      <c r="I15" s="1"/>
      <c r="J15" s="1"/>
      <c r="K15" s="1"/>
    </row>
    <row r="16" spans="1:18" ht="28.5">
      <c r="A16" s="143" t="s">
        <v>45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"/>
      <c r="M16" s="1"/>
      <c r="N16" s="1"/>
      <c r="O16" s="1"/>
      <c r="P16" s="1"/>
      <c r="Q16" s="1"/>
    </row>
    <row r="17" spans="1:17" ht="20.25">
      <c r="A17" s="101"/>
      <c r="B17" s="120" t="s">
        <v>1</v>
      </c>
      <c r="C17" s="120" t="s">
        <v>11</v>
      </c>
      <c r="D17" s="120" t="s">
        <v>12</v>
      </c>
      <c r="E17" s="120" t="s">
        <v>2</v>
      </c>
      <c r="F17" s="120" t="s">
        <v>3</v>
      </c>
      <c r="G17" s="120" t="s">
        <v>16</v>
      </c>
      <c r="H17" s="120" t="s">
        <v>4</v>
      </c>
      <c r="I17" s="120" t="s">
        <v>5</v>
      </c>
      <c r="J17" s="120" t="s">
        <v>6</v>
      </c>
      <c r="K17" s="120" t="s">
        <v>13</v>
      </c>
      <c r="L17" s="120" t="s">
        <v>7</v>
      </c>
      <c r="M17" s="120" t="s">
        <v>8</v>
      </c>
      <c r="N17" s="120" t="s">
        <v>9</v>
      </c>
      <c r="O17" s="120" t="s">
        <v>14</v>
      </c>
      <c r="P17" s="120" t="s">
        <v>15</v>
      </c>
      <c r="Q17" s="120" t="s">
        <v>10</v>
      </c>
    </row>
    <row r="18" spans="1:17">
      <c r="A18" s="103" t="s">
        <v>2</v>
      </c>
      <c r="B18" s="105">
        <f>('نرخ '!C2*10000)+600000</f>
        <v>1680000</v>
      </c>
      <c r="C18" s="105">
        <f>('نرخ '!D2*10000)+600000</f>
        <v>2740000</v>
      </c>
      <c r="D18" s="105">
        <f>('نرخ '!E2*10000)+600000</f>
        <v>5600000</v>
      </c>
      <c r="E18" s="105"/>
      <c r="F18" s="105">
        <f>('نرخ '!G2*10000)+600000</f>
        <v>1700000</v>
      </c>
      <c r="G18" s="105">
        <f>('نرخ '!H2*10000)+600000</f>
        <v>4360000</v>
      </c>
      <c r="H18" s="105">
        <f>('نرخ '!I2*10000)+600000</f>
        <v>1380000</v>
      </c>
      <c r="I18" s="105">
        <f>('نرخ '!J2*10000)+600000</f>
        <v>1850000</v>
      </c>
      <c r="J18" s="105">
        <f>('نرخ '!K2*10000)+600000</f>
        <v>2090000</v>
      </c>
      <c r="K18" s="105">
        <f>('نرخ '!L2*10000)+600000</f>
        <v>4360000</v>
      </c>
      <c r="L18" s="105">
        <f>('نرخ '!M2*10000)+600000</f>
        <v>1050000</v>
      </c>
      <c r="M18" s="105">
        <f>('نرخ '!N2*10000)+600000</f>
        <v>1480000</v>
      </c>
      <c r="N18" s="105">
        <f>('نرخ '!O2*10000)+600000</f>
        <v>1550000</v>
      </c>
      <c r="O18" s="105">
        <f>('نرخ '!P2*10000)+600000</f>
        <v>3230000</v>
      </c>
      <c r="P18" s="105">
        <f>('نرخ '!Q2*10000)+600000</f>
        <v>2410000</v>
      </c>
      <c r="Q18" s="105">
        <f>('نرخ '!R2*10000)+600000</f>
        <v>1340000</v>
      </c>
    </row>
    <row r="19" spans="1:17">
      <c r="A19" s="122" t="s">
        <v>3</v>
      </c>
      <c r="B19" s="105">
        <f>('نرخ '!C3*10000)+600000</f>
        <v>2780000</v>
      </c>
      <c r="C19" s="105">
        <f>('نرخ '!D3*10000)+600000</f>
        <v>3840000</v>
      </c>
      <c r="D19" s="105">
        <f>('نرخ '!E3*10000)+600000</f>
        <v>6690000</v>
      </c>
      <c r="E19" s="105">
        <f>('نرخ '!F3*10000)+600000</f>
        <v>1700000</v>
      </c>
      <c r="F19" s="105"/>
      <c r="G19" s="105">
        <f>('نرخ '!H3*10000)+600000</f>
        <v>3260000</v>
      </c>
      <c r="H19" s="105">
        <f>('نرخ '!I3*10000)+600000</f>
        <v>2480000</v>
      </c>
      <c r="I19" s="105">
        <f>('نرخ '!J3*10000)+600000</f>
        <v>2950000</v>
      </c>
      <c r="J19" s="105">
        <f>('نرخ '!K3*10000)+600000</f>
        <v>3190000</v>
      </c>
      <c r="K19" s="105">
        <f>('نرخ '!L3*10000)+600000</f>
        <v>5460000</v>
      </c>
      <c r="L19" s="105">
        <f>('نرخ '!M3*10000)+600000</f>
        <v>2130000</v>
      </c>
      <c r="M19" s="105">
        <f>('نرخ '!N3*10000)+600000</f>
        <v>2560000</v>
      </c>
      <c r="N19" s="105">
        <f>('نرخ '!O3*10000)+600000</f>
        <v>1300000</v>
      </c>
      <c r="O19" s="105">
        <f>('نرخ '!P3*10000)+600000</f>
        <v>4330000</v>
      </c>
      <c r="P19" s="105">
        <f>('نرخ '!Q3*10000)+600000</f>
        <v>3510000</v>
      </c>
      <c r="Q19" s="105">
        <f>('نرخ '!R3*10000)+600000</f>
        <v>2440000</v>
      </c>
    </row>
    <row r="20" spans="1:17">
      <c r="A20" s="103" t="s">
        <v>4</v>
      </c>
      <c r="B20" s="105">
        <f>('نرخ '!C4*10000)+600000</f>
        <v>1260000</v>
      </c>
      <c r="C20" s="105">
        <f>('نرخ '!D4*10000)+600000</f>
        <v>2320000</v>
      </c>
      <c r="D20" s="105">
        <f>('نرخ '!E4*10000)+600000</f>
        <v>5170000</v>
      </c>
      <c r="E20" s="105">
        <f>('نرخ '!F4*10000)+600000</f>
        <v>1380000</v>
      </c>
      <c r="F20" s="105">
        <f>('نرخ '!G4*10000)+600000</f>
        <v>2480000</v>
      </c>
      <c r="G20" s="105">
        <f>('نرخ '!H4*10000)+600000</f>
        <v>5140000</v>
      </c>
      <c r="H20" s="105"/>
      <c r="I20" s="105">
        <f>('نرخ '!J4*10000)+600000</f>
        <v>1070000</v>
      </c>
      <c r="J20" s="105">
        <f>('نرخ '!K4*10000)+600000</f>
        <v>1310000</v>
      </c>
      <c r="K20" s="105">
        <f>('نرخ '!L4*10000)+600000</f>
        <v>3580000</v>
      </c>
      <c r="L20" s="105">
        <f>('نرخ '!M4*10000)+600000</f>
        <v>1830000</v>
      </c>
      <c r="M20" s="105">
        <f>('نرخ '!N4*10000)+600000</f>
        <v>2260000</v>
      </c>
      <c r="N20" s="105">
        <f>('نرخ '!O4*10000)+600000</f>
        <v>2330000</v>
      </c>
      <c r="O20" s="105">
        <f>('نرخ '!P4*10000)+600000</f>
        <v>2810000</v>
      </c>
      <c r="P20" s="105">
        <f>('نرخ '!Q4*10000)+600000</f>
        <v>3070000</v>
      </c>
      <c r="Q20" s="105">
        <f>('نرخ '!R4*10000)+600000</f>
        <v>2080000</v>
      </c>
    </row>
    <row r="21" spans="1:17">
      <c r="A21" s="122" t="s">
        <v>5</v>
      </c>
      <c r="B21" s="105">
        <f>('نرخ '!C5*10000)+600000</f>
        <v>1730000</v>
      </c>
      <c r="C21" s="105">
        <f>('نرخ '!D5*10000)+600000</f>
        <v>2790000</v>
      </c>
      <c r="D21" s="105">
        <f>('نرخ '!E5*10000)+600000</f>
        <v>5640000</v>
      </c>
      <c r="E21" s="105">
        <f>('نرخ '!F5*10000)+600000</f>
        <v>1850000</v>
      </c>
      <c r="F21" s="105">
        <f>('نرخ '!G5*10000)+600000</f>
        <v>2950000</v>
      </c>
      <c r="G21" s="105">
        <f>('نرخ '!H5*10000)+600000</f>
        <v>5610000</v>
      </c>
      <c r="H21" s="105">
        <f>('نرخ '!I5*10000)+600000</f>
        <v>1070000</v>
      </c>
      <c r="I21" s="105"/>
      <c r="J21" s="105">
        <f>('نرخ '!K5*10000)+600000</f>
        <v>840000</v>
      </c>
      <c r="K21" s="105">
        <f>('نرخ '!L5*10000)+600000</f>
        <v>3110000</v>
      </c>
      <c r="L21" s="105">
        <f>('نرخ '!M5*10000)+600000</f>
        <v>2300000</v>
      </c>
      <c r="M21" s="105">
        <f>('نرخ '!N5*10000)+600000</f>
        <v>2730000</v>
      </c>
      <c r="N21" s="105">
        <f>('نرخ '!O5*10000)+600000</f>
        <v>2800000</v>
      </c>
      <c r="O21" s="105">
        <f>('نرخ '!P5*10000)+600000</f>
        <v>3280000</v>
      </c>
      <c r="P21" s="105">
        <f>('نرخ '!Q5*10000)+600000</f>
        <v>3540000</v>
      </c>
      <c r="Q21" s="105">
        <f>('نرخ '!R5*10000)+600000</f>
        <v>2590000</v>
      </c>
    </row>
    <row r="22" spans="1:17">
      <c r="A22" s="103" t="s">
        <v>6</v>
      </c>
      <c r="B22" s="105">
        <f>('نرخ '!C6*10000)+600000</f>
        <v>1970000</v>
      </c>
      <c r="C22" s="105">
        <f>('نرخ '!D6*10000)+600000</f>
        <v>3030000</v>
      </c>
      <c r="D22" s="105">
        <f>('نرخ '!E6*10000)+600000</f>
        <v>5880000</v>
      </c>
      <c r="E22" s="105">
        <f>('نرخ '!F6*10000)+600000</f>
        <v>2090000</v>
      </c>
      <c r="F22" s="105">
        <f>('نرخ '!G6*10000)+600000</f>
        <v>3190000</v>
      </c>
      <c r="G22" s="105">
        <f>('نرخ '!H6*10000)+600000</f>
        <v>5850000</v>
      </c>
      <c r="H22" s="105">
        <f>('نرخ '!I6*10000)+600000</f>
        <v>1310000</v>
      </c>
      <c r="I22" s="105">
        <f>('نرخ '!J6*10000)+600000</f>
        <v>840000</v>
      </c>
      <c r="J22" s="105"/>
      <c r="K22" s="105">
        <f>('نرخ '!L6*10000)+600000</f>
        <v>2870000</v>
      </c>
      <c r="L22" s="105">
        <f>('نرخ '!M6*10000)+600000</f>
        <v>2540000</v>
      </c>
      <c r="M22" s="105">
        <f>('نرخ '!N6*10000)+600000</f>
        <v>2970000</v>
      </c>
      <c r="N22" s="105">
        <f>('نرخ '!O6*10000)+600000</f>
        <v>3040000</v>
      </c>
      <c r="O22" s="105">
        <f>('نرخ '!P6*10000)+600000</f>
        <v>3520000</v>
      </c>
      <c r="P22" s="105">
        <f>('نرخ '!Q6*10000)+600000</f>
        <v>3900000</v>
      </c>
      <c r="Q22" s="105">
        <f>('نرخ '!R6*10000)+600000</f>
        <v>2830000</v>
      </c>
    </row>
    <row r="23" spans="1:17">
      <c r="A23" s="122" t="s">
        <v>7</v>
      </c>
      <c r="B23" s="105">
        <f>('نرخ '!C7*10000)+600000</f>
        <v>2130000</v>
      </c>
      <c r="C23" s="105">
        <f>('نرخ '!D7*10000)+600000</f>
        <v>3190000</v>
      </c>
      <c r="D23" s="105">
        <f>('نرخ '!E7*10000)+600000</f>
        <v>6040000</v>
      </c>
      <c r="E23" s="105">
        <f>('نرخ '!F7*10000)+600000</f>
        <v>1050000</v>
      </c>
      <c r="F23" s="105">
        <f>('نرخ '!G7*10000)+600000</f>
        <v>2130000</v>
      </c>
      <c r="G23" s="105">
        <f>('نرخ '!H7*10000)+600000</f>
        <v>4810000</v>
      </c>
      <c r="H23" s="105">
        <f>('نرخ '!I7*10000)+600000</f>
        <v>1830000</v>
      </c>
      <c r="I23" s="105">
        <f>('نرخ '!J7*10000)+600000</f>
        <v>2300000</v>
      </c>
      <c r="J23" s="105">
        <f>('نرخ '!K7*10000)+600000</f>
        <v>2540000</v>
      </c>
      <c r="K23" s="105">
        <f>('نرخ '!L7*10000)+600000</f>
        <v>4810000</v>
      </c>
      <c r="L23" s="105"/>
      <c r="M23" s="105">
        <f>('نرخ '!N7*10000)+600000</f>
        <v>960000</v>
      </c>
      <c r="N23" s="105">
        <f>('نرخ '!O7*10000)+600000</f>
        <v>2000000</v>
      </c>
      <c r="O23" s="105">
        <f>('نرخ '!P7*10000)+600000</f>
        <v>3680000</v>
      </c>
      <c r="P23" s="105">
        <f>('نرخ '!Q7*10000)+600000</f>
        <v>1890000</v>
      </c>
      <c r="Q23" s="105">
        <f>('نرخ '!R7*10000)+600000</f>
        <v>1790000</v>
      </c>
    </row>
    <row r="24" spans="1:17">
      <c r="A24" s="103" t="s">
        <v>8</v>
      </c>
      <c r="B24" s="105">
        <f>('نرخ '!C8*10000)+600000</f>
        <v>2560000</v>
      </c>
      <c r="C24" s="105">
        <f>('نرخ '!D8*10000)+600000</f>
        <v>3620000</v>
      </c>
      <c r="D24" s="105">
        <f>('نرخ '!E8*10000)+600000</f>
        <v>6470000</v>
      </c>
      <c r="E24" s="105">
        <f>('نرخ '!F8*10000)+600000</f>
        <v>1480000</v>
      </c>
      <c r="F24" s="105">
        <f>('نرخ '!G8*10000)+600000</f>
        <v>2560000</v>
      </c>
      <c r="G24" s="105">
        <f>('نرخ '!H8*10000)+600000</f>
        <v>5240000</v>
      </c>
      <c r="H24" s="105">
        <f>('نرخ '!I8*10000)+600000</f>
        <v>2260000</v>
      </c>
      <c r="I24" s="105">
        <f>('نرخ '!J8*10000)+600000</f>
        <v>2730000</v>
      </c>
      <c r="J24" s="105">
        <f>('نرخ '!K8*10000)+600000</f>
        <v>2970000</v>
      </c>
      <c r="K24" s="105">
        <f>('نرخ '!L8*10000)+600000</f>
        <v>5240000</v>
      </c>
      <c r="L24" s="105">
        <f>('نرخ '!M8*10000)+600000</f>
        <v>960000</v>
      </c>
      <c r="M24" s="105"/>
      <c r="N24" s="105">
        <f>('نرخ '!O8*10000)+600000</f>
        <v>2430000</v>
      </c>
      <c r="O24" s="105">
        <f>('نرخ '!P8*10000)+600000</f>
        <v>4040000</v>
      </c>
      <c r="P24" s="105">
        <f>('نرخ '!Q8*10000)+600000</f>
        <v>1530000</v>
      </c>
      <c r="Q24" s="105">
        <f>('نرخ '!R8*10000)+600000</f>
        <v>2220000</v>
      </c>
    </row>
    <row r="25" spans="1:17">
      <c r="A25" s="122" t="s">
        <v>9</v>
      </c>
      <c r="B25" s="105">
        <f>('نرخ '!C9*10000)+600000</f>
        <v>2630000</v>
      </c>
      <c r="C25" s="105">
        <f>('نرخ '!D9*10000)+600000</f>
        <v>3690000</v>
      </c>
      <c r="D25" s="105">
        <f>('نرخ '!E9*10000)+600000</f>
        <v>6540000</v>
      </c>
      <c r="E25" s="105">
        <f>('نرخ '!F9*10000)+600000</f>
        <v>1550000</v>
      </c>
      <c r="F25" s="105">
        <f>('نرخ '!G9*10000)+600000</f>
        <v>1300000</v>
      </c>
      <c r="G25" s="105">
        <f>('نرخ '!H9*10000)+600000</f>
        <v>5310000</v>
      </c>
      <c r="H25" s="105">
        <f>('نرخ '!I9*10000)+600000</f>
        <v>2330000</v>
      </c>
      <c r="I25" s="105">
        <f>('نرخ '!J9*10000)+600000</f>
        <v>2800000</v>
      </c>
      <c r="J25" s="105">
        <f>('نرخ '!K9*10000)+600000</f>
        <v>3040000</v>
      </c>
      <c r="K25" s="105">
        <f>('نرخ '!L9*10000)+600000</f>
        <v>5310000</v>
      </c>
      <c r="L25" s="105">
        <f>('نرخ '!M9*10000)+600000</f>
        <v>2000000</v>
      </c>
      <c r="M25" s="105">
        <f>('نرخ '!N9*10000)+600000</f>
        <v>2430000</v>
      </c>
      <c r="N25" s="105"/>
      <c r="O25" s="105">
        <f>('نرخ '!P9*10000)+600000</f>
        <v>4180000</v>
      </c>
      <c r="P25" s="105">
        <f>('نرخ '!Q9*10000)+600000</f>
        <v>3360000</v>
      </c>
      <c r="Q25" s="105">
        <f>('نرخ '!R9*10000)+600000</f>
        <v>2290000</v>
      </c>
    </row>
    <row r="26" spans="1:17">
      <c r="A26" s="103" t="s">
        <v>10</v>
      </c>
      <c r="B26" s="105">
        <f>('نرخ '!C10*10000)+600000</f>
        <v>2350000</v>
      </c>
      <c r="C26" s="105">
        <f>('نرخ '!D10*10000)+600000</f>
        <v>3410000</v>
      </c>
      <c r="D26" s="105">
        <f>('نرخ '!E10*10000)+600000</f>
        <v>6260000</v>
      </c>
      <c r="E26" s="105">
        <f>('نرخ '!F10*10000)+600000</f>
        <v>1340000</v>
      </c>
      <c r="F26" s="105">
        <f>('نرخ '!G10*10000)+600000</f>
        <v>2440000</v>
      </c>
      <c r="G26" s="105">
        <f>('نرخ '!H10*10000)+600000</f>
        <v>5100000</v>
      </c>
      <c r="H26" s="105">
        <f>('نرخ '!I10*10000)+600000</f>
        <v>2120000</v>
      </c>
      <c r="I26" s="105">
        <f>('نرخ '!J10*10000)+600000</f>
        <v>2590000</v>
      </c>
      <c r="J26" s="105">
        <f>('نرخ '!K10*10000)+600000</f>
        <v>2830000</v>
      </c>
      <c r="K26" s="105">
        <f>('نرخ '!L10*10000)+600000</f>
        <v>5100000</v>
      </c>
      <c r="L26" s="105">
        <f>('نرخ '!M10*10000)+600000</f>
        <v>1790000</v>
      </c>
      <c r="M26" s="105">
        <f>('نرخ '!N10*10000)+600000</f>
        <v>2220000</v>
      </c>
      <c r="N26" s="105">
        <f>('نرخ '!O10*10000)+600000</f>
        <v>2290000</v>
      </c>
      <c r="O26" s="105">
        <f>('نرخ '!P10*10000)+600000</f>
        <v>3900000</v>
      </c>
      <c r="P26" s="105">
        <f>('نرخ '!Q10*10000)+600000</f>
        <v>3150000</v>
      </c>
      <c r="Q26" s="105"/>
    </row>
    <row r="27" spans="1:17">
      <c r="A27" s="122" t="s">
        <v>1</v>
      </c>
      <c r="B27" s="105"/>
      <c r="C27" s="105">
        <f>('نرخ '!D11*10000)+600000</f>
        <v>1660000</v>
      </c>
      <c r="D27" s="105">
        <f>('نرخ '!E11*10000)+600000</f>
        <v>4510000</v>
      </c>
      <c r="E27" s="105">
        <f>('نرخ '!F11*10000)+600000</f>
        <v>1680000</v>
      </c>
      <c r="F27" s="105">
        <f>('نرخ '!G11*10000)+600000</f>
        <v>2780000</v>
      </c>
      <c r="G27" s="105">
        <f>('نرخ '!H11*10000)+600000</f>
        <v>5440000</v>
      </c>
      <c r="H27" s="105">
        <f>('نرخ '!I11*10000)+600000</f>
        <v>1260000</v>
      </c>
      <c r="I27" s="105">
        <f>('نرخ '!J11*10000)+600000</f>
        <v>1730000</v>
      </c>
      <c r="J27" s="105">
        <f>('نرخ '!K11*10000)+600000</f>
        <v>1970000</v>
      </c>
      <c r="K27" s="105">
        <f>('نرخ '!L11*10000)+600000</f>
        <v>4240000</v>
      </c>
      <c r="L27" s="105">
        <f>('نرخ '!M11*10000)+600000</f>
        <v>2130000</v>
      </c>
      <c r="M27" s="105">
        <f>('نرخ '!N11*10000)+600000</f>
        <v>2560000</v>
      </c>
      <c r="N27" s="105">
        <f>('نرخ '!O11*10000)+600000</f>
        <v>2630000</v>
      </c>
      <c r="O27" s="105">
        <f>('نرخ '!P11*10000)+600000</f>
        <v>2150000</v>
      </c>
      <c r="P27" s="105">
        <f>('نرخ '!Q11*10000)+600000</f>
        <v>3250000</v>
      </c>
      <c r="Q27" s="105">
        <f>('نرخ '!R11*10000)+600000</f>
        <v>2350000</v>
      </c>
    </row>
    <row r="28" spans="1:17" s="1" customFormat="1">
      <c r="A28" s="119" t="s">
        <v>27</v>
      </c>
      <c r="B28" s="105"/>
      <c r="C28" s="105"/>
      <c r="D28" s="105">
        <f>('نرخ '!E12*10000)+600000</f>
        <v>5970000</v>
      </c>
      <c r="E28" s="105">
        <f>('نرخ '!F12*10000)+600000</f>
        <v>970000</v>
      </c>
      <c r="F28" s="105"/>
      <c r="G28" s="105"/>
      <c r="H28" s="105"/>
      <c r="I28" s="105"/>
      <c r="J28" s="105"/>
      <c r="K28" s="105"/>
      <c r="L28" s="105"/>
      <c r="M28" s="105"/>
      <c r="N28" s="105">
        <f>('نرخ '!O12*10000)+600000</f>
        <v>1140000</v>
      </c>
      <c r="O28" s="105"/>
      <c r="P28" s="105"/>
      <c r="Q28" s="105"/>
    </row>
    <row r="29" spans="1:17" ht="22.5">
      <c r="A29" s="6" t="s">
        <v>26</v>
      </c>
      <c r="B29" s="6"/>
      <c r="C29" s="6"/>
      <c r="D29" s="6"/>
      <c r="E29" s="6"/>
      <c r="F29" s="1"/>
      <c r="G29" s="1"/>
      <c r="H29" s="1"/>
      <c r="I29" s="1"/>
      <c r="J29" s="1"/>
      <c r="K29" s="1"/>
      <c r="L29" s="1"/>
    </row>
    <row r="30" spans="1:17" ht="22.5">
      <c r="A30" s="6" t="s">
        <v>25</v>
      </c>
      <c r="B30" s="6"/>
      <c r="C30" s="6"/>
      <c r="D30" s="6"/>
      <c r="E30" s="6"/>
      <c r="F30" s="1"/>
      <c r="G30" s="1"/>
      <c r="H30" s="1"/>
      <c r="I30" s="1"/>
      <c r="J30" s="1"/>
      <c r="K30" s="1"/>
      <c r="L30" s="1"/>
    </row>
    <row r="33" spans="18:18">
      <c r="R33" s="1"/>
    </row>
  </sheetData>
  <mergeCells count="2">
    <mergeCell ref="A1:K1"/>
    <mergeCell ref="A16:K16"/>
  </mergeCells>
  <pageMargins left="0.23622047244094491" right="0.15748031496062992" top="0.74803149606299213" bottom="0.74803149606299213" header="0.23622047244094491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rightToLeft="1" topLeftCell="A16" workbookViewId="0">
      <selection activeCell="I29" sqref="I29:K31"/>
    </sheetView>
  </sheetViews>
  <sheetFormatPr defaultRowHeight="15"/>
  <cols>
    <col min="1" max="1" width="6.140625" customWidth="1"/>
    <col min="4" max="4" width="10.5703125" customWidth="1"/>
    <col min="8" max="8" width="11.140625" customWidth="1"/>
  </cols>
  <sheetData>
    <row r="1" spans="1:18">
      <c r="A1" s="97" t="s">
        <v>0</v>
      </c>
      <c r="B1" s="97"/>
      <c r="C1" s="94" t="s">
        <v>1</v>
      </c>
      <c r="D1" s="94" t="s">
        <v>11</v>
      </c>
      <c r="E1" s="94" t="s">
        <v>12</v>
      </c>
      <c r="F1" s="94" t="s">
        <v>2</v>
      </c>
      <c r="G1" s="94" t="s">
        <v>3</v>
      </c>
      <c r="H1" s="94" t="s">
        <v>16</v>
      </c>
      <c r="I1" s="94" t="s">
        <v>4</v>
      </c>
      <c r="J1" s="94" t="s">
        <v>5</v>
      </c>
      <c r="K1" s="94" t="s">
        <v>6</v>
      </c>
      <c r="L1" s="94" t="s">
        <v>13</v>
      </c>
      <c r="M1" s="94" t="s">
        <v>7</v>
      </c>
      <c r="N1" s="94" t="s">
        <v>8</v>
      </c>
      <c r="O1" s="94" t="s">
        <v>9</v>
      </c>
      <c r="P1" s="94" t="s">
        <v>14</v>
      </c>
      <c r="Q1" s="94" t="s">
        <v>15</v>
      </c>
      <c r="R1" s="94" t="s">
        <v>10</v>
      </c>
    </row>
    <row r="2" spans="1:18" ht="22.5">
      <c r="A2" s="2">
        <v>1</v>
      </c>
      <c r="B2" s="3" t="s">
        <v>2</v>
      </c>
      <c r="C2" s="4">
        <v>108</v>
      </c>
      <c r="D2" s="98">
        <v>214</v>
      </c>
      <c r="E2" s="4">
        <v>500</v>
      </c>
      <c r="F2" s="100"/>
      <c r="G2" s="4">
        <v>110</v>
      </c>
      <c r="H2" s="98">
        <v>376</v>
      </c>
      <c r="I2" s="4">
        <v>78</v>
      </c>
      <c r="J2" s="98">
        <v>125</v>
      </c>
      <c r="K2" s="4">
        <v>149</v>
      </c>
      <c r="L2" s="98">
        <v>376</v>
      </c>
      <c r="M2" s="4">
        <v>45</v>
      </c>
      <c r="N2" s="98">
        <v>88</v>
      </c>
      <c r="O2" s="4">
        <v>95</v>
      </c>
      <c r="P2" s="98">
        <v>263</v>
      </c>
      <c r="Q2" s="4">
        <v>181</v>
      </c>
      <c r="R2" s="98">
        <v>74</v>
      </c>
    </row>
    <row r="3" spans="1:18" ht="22.5">
      <c r="A3" s="2">
        <v>2</v>
      </c>
      <c r="B3" s="3" t="s">
        <v>3</v>
      </c>
      <c r="C3" s="4">
        <v>218</v>
      </c>
      <c r="D3" s="98">
        <v>324</v>
      </c>
      <c r="E3" s="4">
        <v>609</v>
      </c>
      <c r="F3" s="98">
        <v>110</v>
      </c>
      <c r="G3" s="5"/>
      <c r="H3" s="98">
        <v>266</v>
      </c>
      <c r="I3" s="4">
        <v>188</v>
      </c>
      <c r="J3" s="98">
        <v>235</v>
      </c>
      <c r="K3" s="4">
        <v>259</v>
      </c>
      <c r="L3" s="98">
        <v>486</v>
      </c>
      <c r="M3" s="4">
        <v>153</v>
      </c>
      <c r="N3" s="98">
        <v>196</v>
      </c>
      <c r="O3" s="4">
        <v>70</v>
      </c>
      <c r="P3" s="98">
        <v>373</v>
      </c>
      <c r="Q3" s="4">
        <v>291</v>
      </c>
      <c r="R3" s="98">
        <v>184</v>
      </c>
    </row>
    <row r="4" spans="1:18" ht="22.5">
      <c r="A4" s="2">
        <v>3</v>
      </c>
      <c r="B4" s="3" t="s">
        <v>4</v>
      </c>
      <c r="C4" s="4">
        <v>66</v>
      </c>
      <c r="D4" s="98">
        <v>172</v>
      </c>
      <c r="E4" s="4">
        <v>457</v>
      </c>
      <c r="F4" s="98">
        <v>78</v>
      </c>
      <c r="G4" s="4">
        <v>188</v>
      </c>
      <c r="H4" s="98">
        <v>454</v>
      </c>
      <c r="I4" s="5"/>
      <c r="J4" s="98">
        <v>47</v>
      </c>
      <c r="K4" s="4">
        <v>71</v>
      </c>
      <c r="L4" s="98">
        <v>298</v>
      </c>
      <c r="M4" s="4">
        <v>123</v>
      </c>
      <c r="N4" s="98">
        <v>166</v>
      </c>
      <c r="O4" s="4">
        <v>173</v>
      </c>
      <c r="P4" s="98">
        <v>221</v>
      </c>
      <c r="Q4" s="4">
        <v>247</v>
      </c>
      <c r="R4" s="98">
        <v>148</v>
      </c>
    </row>
    <row r="5" spans="1:18" ht="22.5">
      <c r="A5" s="2">
        <v>4</v>
      </c>
      <c r="B5" s="3" t="s">
        <v>5</v>
      </c>
      <c r="C5" s="4">
        <v>113</v>
      </c>
      <c r="D5" s="98">
        <v>219</v>
      </c>
      <c r="E5" s="4">
        <v>504</v>
      </c>
      <c r="F5" s="98">
        <v>125</v>
      </c>
      <c r="G5" s="4">
        <v>235</v>
      </c>
      <c r="H5" s="98">
        <v>501</v>
      </c>
      <c r="I5" s="4">
        <v>47</v>
      </c>
      <c r="J5" s="100"/>
      <c r="K5" s="4">
        <v>24</v>
      </c>
      <c r="L5" s="98">
        <v>251</v>
      </c>
      <c r="M5" s="4">
        <v>170</v>
      </c>
      <c r="N5" s="98">
        <v>213</v>
      </c>
      <c r="O5" s="4">
        <v>220</v>
      </c>
      <c r="P5" s="98">
        <v>268</v>
      </c>
      <c r="Q5" s="4">
        <v>294</v>
      </c>
      <c r="R5" s="98">
        <v>199</v>
      </c>
    </row>
    <row r="6" spans="1:18" ht="22.5">
      <c r="A6" s="2">
        <v>5</v>
      </c>
      <c r="B6" s="3" t="s">
        <v>6</v>
      </c>
      <c r="C6" s="4">
        <v>137</v>
      </c>
      <c r="D6" s="98">
        <v>243</v>
      </c>
      <c r="E6" s="4">
        <v>528</v>
      </c>
      <c r="F6" s="98">
        <v>149</v>
      </c>
      <c r="G6" s="4">
        <v>259</v>
      </c>
      <c r="H6" s="98">
        <v>525</v>
      </c>
      <c r="I6" s="4">
        <v>71</v>
      </c>
      <c r="J6" s="98">
        <v>24</v>
      </c>
      <c r="K6" s="5"/>
      <c r="L6" s="98">
        <v>227</v>
      </c>
      <c r="M6" s="4">
        <v>194</v>
      </c>
      <c r="N6" s="98">
        <v>237</v>
      </c>
      <c r="O6" s="4">
        <v>244</v>
      </c>
      <c r="P6" s="98">
        <v>292</v>
      </c>
      <c r="Q6" s="4">
        <v>330</v>
      </c>
      <c r="R6" s="98">
        <v>223</v>
      </c>
    </row>
    <row r="7" spans="1:18" ht="22.5">
      <c r="A7" s="2">
        <v>6</v>
      </c>
      <c r="B7" s="3" t="s">
        <v>7</v>
      </c>
      <c r="C7" s="4">
        <v>153</v>
      </c>
      <c r="D7" s="98">
        <v>259</v>
      </c>
      <c r="E7" s="4">
        <v>544</v>
      </c>
      <c r="F7" s="98">
        <v>45</v>
      </c>
      <c r="G7" s="4">
        <v>153</v>
      </c>
      <c r="H7" s="98">
        <v>421</v>
      </c>
      <c r="I7" s="4">
        <v>123</v>
      </c>
      <c r="J7" s="98">
        <v>170</v>
      </c>
      <c r="K7" s="4">
        <v>194</v>
      </c>
      <c r="L7" s="98">
        <v>421</v>
      </c>
      <c r="M7" s="5"/>
      <c r="N7" s="98">
        <v>36</v>
      </c>
      <c r="O7" s="4">
        <v>140</v>
      </c>
      <c r="P7" s="98">
        <v>308</v>
      </c>
      <c r="Q7" s="4">
        <v>129</v>
      </c>
      <c r="R7" s="98">
        <v>119</v>
      </c>
    </row>
    <row r="8" spans="1:18" ht="22.5">
      <c r="A8" s="2">
        <v>7</v>
      </c>
      <c r="B8" s="3" t="s">
        <v>8</v>
      </c>
      <c r="C8" s="4">
        <v>196</v>
      </c>
      <c r="D8" s="98">
        <v>302</v>
      </c>
      <c r="E8" s="4">
        <v>587</v>
      </c>
      <c r="F8" s="98">
        <v>88</v>
      </c>
      <c r="G8" s="4">
        <v>196</v>
      </c>
      <c r="H8" s="98">
        <v>464</v>
      </c>
      <c r="I8" s="4">
        <v>166</v>
      </c>
      <c r="J8" s="98">
        <v>213</v>
      </c>
      <c r="K8" s="4">
        <v>237</v>
      </c>
      <c r="L8" s="98">
        <v>464</v>
      </c>
      <c r="M8" s="4">
        <v>36</v>
      </c>
      <c r="N8" s="100"/>
      <c r="O8" s="4">
        <v>183</v>
      </c>
      <c r="P8" s="98">
        <v>344</v>
      </c>
      <c r="Q8" s="4">
        <v>93</v>
      </c>
      <c r="R8" s="98">
        <v>162</v>
      </c>
    </row>
    <row r="9" spans="1:18" ht="22.5">
      <c r="A9" s="2">
        <v>8</v>
      </c>
      <c r="B9" s="3" t="s">
        <v>9</v>
      </c>
      <c r="C9" s="4">
        <v>203</v>
      </c>
      <c r="D9" s="98">
        <v>309</v>
      </c>
      <c r="E9" s="4">
        <v>594</v>
      </c>
      <c r="F9" s="98">
        <v>95</v>
      </c>
      <c r="G9" s="4">
        <v>70</v>
      </c>
      <c r="H9" s="98">
        <v>471</v>
      </c>
      <c r="I9" s="4">
        <v>173</v>
      </c>
      <c r="J9" s="98">
        <v>220</v>
      </c>
      <c r="K9" s="4">
        <v>244</v>
      </c>
      <c r="L9" s="98">
        <v>471</v>
      </c>
      <c r="M9" s="4">
        <v>140</v>
      </c>
      <c r="N9" s="98">
        <v>183</v>
      </c>
      <c r="O9" s="5"/>
      <c r="P9" s="98">
        <v>358</v>
      </c>
      <c r="Q9" s="4">
        <v>276</v>
      </c>
      <c r="R9" s="98">
        <v>169</v>
      </c>
    </row>
    <row r="10" spans="1:18" ht="22.5">
      <c r="A10" s="2">
        <v>9</v>
      </c>
      <c r="B10" s="3" t="s">
        <v>10</v>
      </c>
      <c r="C10" s="4">
        <v>175</v>
      </c>
      <c r="D10" s="98">
        <v>281</v>
      </c>
      <c r="E10" s="4">
        <v>566</v>
      </c>
      <c r="F10" s="98">
        <v>74</v>
      </c>
      <c r="G10" s="4">
        <v>184</v>
      </c>
      <c r="H10" s="98">
        <v>450</v>
      </c>
      <c r="I10" s="4">
        <v>152</v>
      </c>
      <c r="J10" s="98">
        <v>199</v>
      </c>
      <c r="K10" s="4">
        <v>223</v>
      </c>
      <c r="L10" s="98">
        <v>450</v>
      </c>
      <c r="M10" s="4">
        <v>119</v>
      </c>
      <c r="N10" s="98">
        <v>162</v>
      </c>
      <c r="O10" s="4">
        <v>169</v>
      </c>
      <c r="P10" s="98">
        <v>330</v>
      </c>
      <c r="Q10" s="4">
        <v>255</v>
      </c>
      <c r="R10" s="99"/>
    </row>
    <row r="11" spans="1:18" ht="22.5">
      <c r="A11" s="2">
        <v>10</v>
      </c>
      <c r="B11" s="3" t="s">
        <v>1</v>
      </c>
      <c r="C11" s="5"/>
      <c r="D11" s="98">
        <v>106</v>
      </c>
      <c r="E11" s="4">
        <v>391</v>
      </c>
      <c r="F11" s="98">
        <v>108</v>
      </c>
      <c r="G11" s="4">
        <v>218</v>
      </c>
      <c r="H11" s="98">
        <v>484</v>
      </c>
      <c r="I11" s="4">
        <v>66</v>
      </c>
      <c r="J11" s="98">
        <v>113</v>
      </c>
      <c r="K11" s="4">
        <v>137</v>
      </c>
      <c r="L11" s="98">
        <v>364</v>
      </c>
      <c r="M11" s="4">
        <v>153</v>
      </c>
      <c r="N11" s="98">
        <v>196</v>
      </c>
      <c r="O11" s="4">
        <v>203</v>
      </c>
      <c r="P11" s="98">
        <v>155</v>
      </c>
      <c r="Q11" s="4">
        <v>265</v>
      </c>
      <c r="R11" s="98">
        <v>175</v>
      </c>
    </row>
    <row r="12" spans="1:18" ht="22.5">
      <c r="A12" s="2">
        <v>11</v>
      </c>
      <c r="B12" s="3" t="s">
        <v>27</v>
      </c>
      <c r="C12" s="116"/>
      <c r="D12" s="116"/>
      <c r="E12" s="118">
        <v>537</v>
      </c>
      <c r="F12" s="98">
        <v>37</v>
      </c>
      <c r="G12" s="116"/>
      <c r="H12" s="116"/>
      <c r="I12" s="116"/>
      <c r="J12" s="116"/>
      <c r="K12" s="116"/>
      <c r="L12" s="116"/>
      <c r="M12" s="116"/>
      <c r="N12" s="116"/>
      <c r="O12" s="117">
        <v>54</v>
      </c>
      <c r="P12" s="116"/>
      <c r="Q12" s="116"/>
      <c r="R12" s="116"/>
    </row>
    <row r="17" spans="1:14" ht="22.5">
      <c r="B17" s="10" t="s">
        <v>31</v>
      </c>
      <c r="C17" s="10"/>
      <c r="D17" s="10"/>
      <c r="E17" s="11"/>
      <c r="F17" s="10"/>
      <c r="G17" s="12"/>
      <c r="H17" s="12"/>
      <c r="I17" s="12"/>
      <c r="J17" s="12"/>
      <c r="K17" s="12"/>
      <c r="L17" s="1"/>
      <c r="M17" s="1"/>
      <c r="N17" s="1"/>
    </row>
    <row r="18" spans="1:14" ht="25.5">
      <c r="B18" s="130" t="s">
        <v>17</v>
      </c>
      <c r="C18" s="130"/>
      <c r="D18" s="130"/>
      <c r="E18" s="128"/>
      <c r="F18" s="128"/>
      <c r="G18" s="128"/>
      <c r="H18" s="129"/>
      <c r="I18" s="179" t="s">
        <v>43</v>
      </c>
      <c r="J18" s="180"/>
      <c r="K18" s="181"/>
      <c r="L18" s="1"/>
      <c r="M18" s="1"/>
      <c r="N18" s="1"/>
    </row>
    <row r="19" spans="1:14" ht="25.5">
      <c r="B19" s="18" t="s">
        <v>18</v>
      </c>
      <c r="C19" s="19"/>
      <c r="D19" s="20">
        <v>1500000</v>
      </c>
      <c r="E19" s="173">
        <v>11000</v>
      </c>
      <c r="F19" s="173"/>
      <c r="G19" s="173"/>
      <c r="H19" s="174"/>
      <c r="I19" s="182">
        <f>D21*75%</f>
        <v>675000</v>
      </c>
      <c r="J19" s="173"/>
      <c r="K19" s="174"/>
      <c r="L19" s="1"/>
      <c r="M19" s="1"/>
      <c r="N19" s="1"/>
    </row>
    <row r="20" spans="1:14" ht="25.5">
      <c r="B20" s="18" t="s">
        <v>19</v>
      </c>
      <c r="C20" s="24"/>
      <c r="D20" s="25">
        <v>1300000</v>
      </c>
      <c r="E20" s="175"/>
      <c r="F20" s="175"/>
      <c r="G20" s="175"/>
      <c r="H20" s="176"/>
      <c r="I20" s="183"/>
      <c r="J20" s="175"/>
      <c r="K20" s="176"/>
      <c r="L20" s="1"/>
      <c r="M20" s="1"/>
      <c r="N20" s="1"/>
    </row>
    <row r="21" spans="1:14" ht="25.5">
      <c r="B21" s="18" t="s">
        <v>20</v>
      </c>
      <c r="C21" s="24"/>
      <c r="D21" s="25">
        <v>900000</v>
      </c>
      <c r="E21" s="175"/>
      <c r="F21" s="175"/>
      <c r="G21" s="175"/>
      <c r="H21" s="176"/>
      <c r="I21" s="183"/>
      <c r="J21" s="175"/>
      <c r="K21" s="176"/>
      <c r="L21" s="1"/>
      <c r="M21" s="1"/>
      <c r="N21" s="1"/>
    </row>
    <row r="22" spans="1:14" ht="25.5">
      <c r="B22" s="18"/>
      <c r="C22" s="29"/>
      <c r="D22" s="30"/>
      <c r="E22" s="177"/>
      <c r="F22" s="177"/>
      <c r="G22" s="177"/>
      <c r="H22" s="178"/>
      <c r="I22" s="184"/>
      <c r="J22" s="177"/>
      <c r="K22" s="178"/>
      <c r="L22" s="1"/>
      <c r="M22" s="1"/>
      <c r="N22" s="1"/>
    </row>
    <row r="23" spans="1:14" ht="20.25">
      <c r="B23" s="114" t="s">
        <v>22</v>
      </c>
      <c r="C23" s="114"/>
      <c r="D23" s="115"/>
      <c r="E23" s="114"/>
      <c r="F23" s="114"/>
      <c r="G23" s="114"/>
      <c r="H23" s="114"/>
      <c r="I23" s="114"/>
      <c r="J23" s="12"/>
      <c r="K23" s="12"/>
      <c r="L23" s="1"/>
      <c r="M23" s="1"/>
      <c r="N23" s="1"/>
    </row>
    <row r="24" spans="1:14" ht="20.25">
      <c r="B24" s="114" t="s">
        <v>28</v>
      </c>
      <c r="C24" s="114"/>
      <c r="D24" s="114"/>
      <c r="E24" s="114"/>
      <c r="F24" s="114"/>
      <c r="G24" s="114"/>
      <c r="H24" s="114"/>
      <c r="I24" s="114"/>
      <c r="J24" s="12"/>
      <c r="K24" s="12"/>
      <c r="L24" s="1"/>
      <c r="M24" s="1"/>
      <c r="N24" s="1"/>
    </row>
    <row r="25" spans="1:14" ht="20.25">
      <c r="B25" s="115" t="s">
        <v>32</v>
      </c>
      <c r="C25" s="114"/>
      <c r="D25" s="114"/>
      <c r="E25" s="114"/>
      <c r="F25" s="115"/>
      <c r="G25" s="114"/>
      <c r="H25" s="114"/>
      <c r="I25" s="114"/>
      <c r="J25" s="12"/>
      <c r="K25" s="12"/>
      <c r="L25" s="1"/>
      <c r="M25" s="1"/>
      <c r="N25" s="1"/>
    </row>
    <row r="26" spans="1:14" ht="25.5">
      <c r="A26" s="68"/>
      <c r="B26" s="86"/>
      <c r="C26" s="86"/>
      <c r="D26" s="134"/>
      <c r="E26" s="87"/>
      <c r="F26" s="87"/>
      <c r="G26" s="87"/>
      <c r="H26" s="87"/>
      <c r="I26" s="75"/>
      <c r="J26" s="68"/>
      <c r="K26" s="68"/>
      <c r="L26" s="1"/>
      <c r="M26" s="1"/>
      <c r="N26" s="1"/>
    </row>
    <row r="27" spans="1:14" ht="25.5">
      <c r="B27" s="10" t="s">
        <v>33</v>
      </c>
      <c r="C27" s="10"/>
      <c r="D27" s="17"/>
      <c r="E27" s="17"/>
      <c r="F27" s="17"/>
      <c r="G27" s="17"/>
      <c r="H27" s="17"/>
      <c r="I27" s="17"/>
      <c r="J27" s="12"/>
      <c r="K27" s="12"/>
      <c r="L27" s="1"/>
      <c r="M27" s="1"/>
      <c r="N27" s="1"/>
    </row>
    <row r="28" spans="1:14" ht="25.5">
      <c r="B28" s="13" t="s">
        <v>21</v>
      </c>
      <c r="C28" s="13"/>
      <c r="D28" s="16"/>
      <c r="E28" s="16"/>
      <c r="F28" s="16"/>
      <c r="G28" s="16"/>
      <c r="H28" s="16"/>
      <c r="I28" s="179" t="s">
        <v>43</v>
      </c>
      <c r="J28" s="180"/>
      <c r="K28" s="181"/>
      <c r="L28" s="1"/>
      <c r="M28" s="1"/>
      <c r="N28" s="1"/>
    </row>
    <row r="29" spans="1:14" ht="25.5">
      <c r="B29" s="18" t="s">
        <v>18</v>
      </c>
      <c r="C29" s="33"/>
      <c r="D29" s="25">
        <v>1400000</v>
      </c>
      <c r="E29" s="21"/>
      <c r="F29" s="22"/>
      <c r="G29" s="22"/>
      <c r="H29" s="23"/>
      <c r="I29" s="182">
        <f>D31*75%</f>
        <v>600000</v>
      </c>
      <c r="J29" s="173"/>
      <c r="K29" s="174"/>
      <c r="L29" s="1"/>
      <c r="M29" s="1"/>
      <c r="N29" s="1"/>
    </row>
    <row r="30" spans="1:14" ht="25.5">
      <c r="B30" s="34" t="s">
        <v>19</v>
      </c>
      <c r="C30" s="35"/>
      <c r="D30" s="36">
        <v>1100000</v>
      </c>
      <c r="E30" s="26"/>
      <c r="F30" s="27"/>
      <c r="G30" s="27">
        <v>10000</v>
      </c>
      <c r="H30" s="28"/>
      <c r="I30" s="183"/>
      <c r="J30" s="175"/>
      <c r="K30" s="176"/>
      <c r="L30" s="1"/>
      <c r="M30" s="1"/>
      <c r="N30" s="1"/>
    </row>
    <row r="31" spans="1:14" ht="25.5">
      <c r="B31" s="18" t="s">
        <v>20</v>
      </c>
      <c r="C31" s="33"/>
      <c r="D31" s="25">
        <v>800000</v>
      </c>
      <c r="E31" s="14"/>
      <c r="F31" s="30"/>
      <c r="G31" s="30"/>
      <c r="H31" s="15"/>
      <c r="I31" s="184"/>
      <c r="J31" s="177"/>
      <c r="K31" s="178"/>
      <c r="L31" s="1"/>
      <c r="M31" s="1"/>
      <c r="N31" s="7"/>
    </row>
    <row r="32" spans="1:14" ht="25.5">
      <c r="B32" s="37"/>
      <c r="C32" s="31"/>
      <c r="D32" s="27"/>
      <c r="E32" s="27"/>
      <c r="F32" s="27"/>
      <c r="G32" s="27"/>
      <c r="H32" s="28"/>
      <c r="I32" s="17"/>
      <c r="J32" s="12"/>
      <c r="K32" s="12"/>
      <c r="L32" s="1"/>
      <c r="M32" s="1"/>
      <c r="N32" s="1"/>
    </row>
    <row r="33" spans="1:11" ht="22.5">
      <c r="A33" s="1"/>
      <c r="B33" s="10" t="s">
        <v>22</v>
      </c>
      <c r="C33" s="10"/>
      <c r="D33" s="31"/>
      <c r="E33" s="10"/>
      <c r="F33" s="10"/>
      <c r="G33" s="10"/>
      <c r="H33" s="10"/>
      <c r="I33" s="12"/>
      <c r="J33" s="12"/>
      <c r="K33" s="12"/>
    </row>
    <row r="34" spans="1:11" ht="20.25">
      <c r="A34" s="8"/>
      <c r="B34" s="114" t="s">
        <v>28</v>
      </c>
      <c r="C34" s="114"/>
      <c r="D34" s="114"/>
      <c r="E34" s="114"/>
      <c r="F34" s="114"/>
      <c r="G34" s="114"/>
      <c r="H34" s="114"/>
      <c r="I34" s="114"/>
      <c r="J34" s="12"/>
      <c r="K34" s="12"/>
    </row>
    <row r="35" spans="1:11" ht="20.25">
      <c r="A35" s="1"/>
      <c r="B35" s="115" t="s">
        <v>34</v>
      </c>
      <c r="C35" s="114"/>
      <c r="D35" s="114"/>
      <c r="E35" s="114"/>
      <c r="F35" s="115"/>
      <c r="G35" s="114"/>
      <c r="H35" s="114"/>
      <c r="I35" s="114"/>
      <c r="J35" s="12"/>
      <c r="K35" s="12"/>
    </row>
    <row r="36" spans="1:11" ht="25.5">
      <c r="A36" s="1"/>
      <c r="B36" s="31"/>
      <c r="C36" s="31"/>
      <c r="D36" s="32"/>
      <c r="E36" s="27"/>
      <c r="F36" s="27"/>
      <c r="G36" s="27"/>
      <c r="H36" s="27"/>
      <c r="I36" s="17"/>
      <c r="J36" s="12"/>
      <c r="K36" s="12"/>
    </row>
    <row r="38" spans="1:11">
      <c r="A38" s="1"/>
    </row>
    <row r="42" spans="1:11" ht="22.5">
      <c r="B42" s="66" t="s">
        <v>35</v>
      </c>
      <c r="C42" s="66"/>
      <c r="D42" s="66"/>
      <c r="E42" s="67"/>
      <c r="F42" s="66"/>
      <c r="G42" s="68"/>
      <c r="H42" s="68"/>
      <c r="I42" s="68"/>
      <c r="J42" s="68"/>
      <c r="K42" s="68"/>
    </row>
    <row r="43" spans="1:11" ht="25.5">
      <c r="B43" s="69" t="s">
        <v>17</v>
      </c>
      <c r="C43" s="70"/>
      <c r="D43" s="71"/>
      <c r="E43" s="72"/>
      <c r="F43" s="73"/>
      <c r="G43" s="74"/>
      <c r="H43" s="74"/>
      <c r="I43" s="154" t="s">
        <v>43</v>
      </c>
      <c r="J43" s="155"/>
      <c r="K43" s="156"/>
    </row>
    <row r="44" spans="1:11" ht="25.5">
      <c r="B44" s="76" t="s">
        <v>18</v>
      </c>
      <c r="C44" s="77"/>
      <c r="D44" s="78">
        <v>1900000</v>
      </c>
      <c r="E44" s="79"/>
      <c r="F44" s="80"/>
      <c r="G44" s="80"/>
      <c r="H44" s="81"/>
      <c r="I44" s="157">
        <f>D46*75%</f>
        <v>825000</v>
      </c>
      <c r="J44" s="158"/>
      <c r="K44" s="159"/>
    </row>
    <row r="45" spans="1:11" ht="25.5">
      <c r="B45" s="76" t="s">
        <v>19</v>
      </c>
      <c r="C45" s="82"/>
      <c r="D45" s="83">
        <v>1600000</v>
      </c>
      <c r="E45" s="161">
        <v>14000</v>
      </c>
      <c r="F45" s="169"/>
      <c r="G45" s="169"/>
      <c r="H45" s="170"/>
      <c r="I45" s="160"/>
      <c r="J45" s="161"/>
      <c r="K45" s="162"/>
    </row>
    <row r="46" spans="1:11" ht="25.5">
      <c r="B46" s="76" t="s">
        <v>20</v>
      </c>
      <c r="C46" s="82"/>
      <c r="D46" s="83">
        <v>1100000</v>
      </c>
      <c r="E46" s="169"/>
      <c r="F46" s="169"/>
      <c r="G46" s="169"/>
      <c r="H46" s="170"/>
      <c r="I46" s="160"/>
      <c r="J46" s="161"/>
      <c r="K46" s="162"/>
    </row>
    <row r="47" spans="1:11" ht="25.5">
      <c r="B47" s="76"/>
      <c r="C47" s="84"/>
      <c r="D47" s="85"/>
      <c r="E47" s="171"/>
      <c r="F47" s="171"/>
      <c r="G47" s="171"/>
      <c r="H47" s="172"/>
      <c r="I47" s="163"/>
      <c r="J47" s="164"/>
      <c r="K47" s="165"/>
    </row>
    <row r="48" spans="1:11" ht="22.5" customHeight="1">
      <c r="B48" s="66" t="s">
        <v>22</v>
      </c>
      <c r="C48" s="66"/>
      <c r="D48" s="86"/>
      <c r="E48" s="66"/>
      <c r="F48" s="66"/>
      <c r="G48" s="66"/>
      <c r="H48" s="66"/>
      <c r="I48" s="68"/>
      <c r="J48" s="68"/>
      <c r="K48" s="68"/>
    </row>
    <row r="49" spans="1:11" ht="20.25">
      <c r="B49" s="135" t="s">
        <v>28</v>
      </c>
      <c r="C49" s="135"/>
      <c r="D49" s="135"/>
      <c r="E49" s="135"/>
      <c r="F49" s="135"/>
      <c r="G49" s="135"/>
      <c r="H49" s="135"/>
      <c r="I49" s="135"/>
      <c r="J49" s="40"/>
      <c r="K49" s="40"/>
    </row>
    <row r="50" spans="1:11" ht="20.25">
      <c r="B50" s="136" t="s">
        <v>36</v>
      </c>
      <c r="C50" s="135"/>
      <c r="D50" s="135"/>
      <c r="E50" s="135"/>
      <c r="F50" s="136"/>
      <c r="G50" s="135"/>
      <c r="H50" s="135"/>
      <c r="I50" s="135"/>
      <c r="J50" s="40"/>
      <c r="K50" s="40"/>
    </row>
    <row r="51" spans="1:11" ht="25.5">
      <c r="A51" s="138"/>
      <c r="B51" s="139"/>
      <c r="C51" s="139"/>
      <c r="D51" s="140"/>
      <c r="E51" s="141"/>
      <c r="F51" s="141"/>
      <c r="G51" s="141"/>
      <c r="H51" s="141"/>
      <c r="I51" s="142"/>
      <c r="J51" s="138"/>
      <c r="K51" s="138"/>
    </row>
    <row r="52" spans="1:11" ht="25.5">
      <c r="B52" s="66" t="s">
        <v>37</v>
      </c>
      <c r="C52" s="66"/>
      <c r="D52" s="75"/>
      <c r="E52" s="75"/>
      <c r="F52" s="75"/>
      <c r="G52" s="75"/>
      <c r="H52" s="75"/>
      <c r="I52" s="75"/>
      <c r="J52" s="68"/>
      <c r="K52" s="68"/>
    </row>
    <row r="53" spans="1:11" ht="25.5">
      <c r="B53" s="69" t="s">
        <v>21</v>
      </c>
      <c r="C53" s="69"/>
      <c r="D53" s="74"/>
      <c r="E53" s="74"/>
      <c r="F53" s="74"/>
      <c r="G53" s="74"/>
      <c r="H53" s="74"/>
      <c r="I53" s="154" t="s">
        <v>43</v>
      </c>
      <c r="J53" s="155"/>
      <c r="K53" s="156"/>
    </row>
    <row r="54" spans="1:11" ht="25.5">
      <c r="B54" s="76" t="s">
        <v>18</v>
      </c>
      <c r="C54" s="88"/>
      <c r="D54" s="83">
        <v>1600000</v>
      </c>
      <c r="E54" s="157">
        <v>13000</v>
      </c>
      <c r="F54" s="158"/>
      <c r="G54" s="158"/>
      <c r="H54" s="159"/>
      <c r="I54" s="157">
        <f>D56*75%</f>
        <v>750000</v>
      </c>
      <c r="J54" s="158"/>
      <c r="K54" s="159"/>
    </row>
    <row r="55" spans="1:11" ht="25.5">
      <c r="B55" s="89" t="s">
        <v>19</v>
      </c>
      <c r="C55" s="90"/>
      <c r="D55" s="91">
        <v>1400000</v>
      </c>
      <c r="E55" s="160"/>
      <c r="F55" s="161"/>
      <c r="G55" s="161"/>
      <c r="H55" s="162"/>
      <c r="I55" s="160"/>
      <c r="J55" s="161"/>
      <c r="K55" s="162"/>
    </row>
    <row r="56" spans="1:11" ht="25.5">
      <c r="B56" s="76" t="s">
        <v>20</v>
      </c>
      <c r="C56" s="88"/>
      <c r="D56" s="83">
        <v>1000000</v>
      </c>
      <c r="E56" s="163"/>
      <c r="F56" s="164"/>
      <c r="G56" s="164"/>
      <c r="H56" s="165"/>
      <c r="I56" s="163"/>
      <c r="J56" s="164"/>
      <c r="K56" s="165"/>
    </row>
    <row r="57" spans="1:11" ht="25.5">
      <c r="B57" s="93"/>
      <c r="C57" s="86"/>
      <c r="D57" s="87"/>
      <c r="E57" s="87"/>
      <c r="F57" s="87"/>
      <c r="G57" s="87"/>
      <c r="H57" s="92"/>
      <c r="I57" s="75"/>
      <c r="J57" s="68"/>
      <c r="K57" s="68"/>
    </row>
    <row r="58" spans="1:11" ht="22.5">
      <c r="B58" s="66" t="s">
        <v>22</v>
      </c>
      <c r="C58" s="66"/>
      <c r="D58" s="86"/>
      <c r="E58" s="66"/>
      <c r="F58" s="66"/>
      <c r="G58" s="66"/>
      <c r="H58" s="66"/>
      <c r="I58" s="68"/>
      <c r="J58" s="68"/>
      <c r="K58" s="68"/>
    </row>
    <row r="59" spans="1:11" ht="20.25">
      <c r="B59" s="135" t="s">
        <v>28</v>
      </c>
      <c r="C59" s="135"/>
      <c r="D59" s="135"/>
      <c r="E59" s="135"/>
      <c r="F59" s="135"/>
      <c r="G59" s="135"/>
      <c r="H59" s="135"/>
      <c r="I59" s="135"/>
      <c r="J59" s="40"/>
      <c r="K59" s="40"/>
    </row>
    <row r="60" spans="1:11" ht="20.25">
      <c r="B60" s="136" t="s">
        <v>38</v>
      </c>
      <c r="C60" s="135"/>
      <c r="D60" s="135"/>
      <c r="E60" s="135"/>
      <c r="F60" s="136"/>
      <c r="G60" s="135"/>
      <c r="H60" s="135"/>
      <c r="I60" s="135"/>
      <c r="J60" s="40"/>
      <c r="K60" s="40"/>
    </row>
    <row r="61" spans="1:11" ht="25.5">
      <c r="B61" s="58"/>
      <c r="C61" s="58"/>
      <c r="D61" s="137"/>
      <c r="E61" s="59"/>
      <c r="F61" s="59"/>
      <c r="G61" s="59"/>
      <c r="H61" s="59"/>
      <c r="I61" s="47"/>
      <c r="J61" s="40"/>
      <c r="K61" s="40"/>
    </row>
    <row r="63" spans="1:1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</row>
    <row r="66" spans="1:11" ht="22.5">
      <c r="B66" s="38" t="s">
        <v>39</v>
      </c>
      <c r="C66" s="38"/>
      <c r="D66" s="38"/>
      <c r="E66" s="39"/>
      <c r="F66" s="38"/>
      <c r="G66" s="40"/>
      <c r="H66" s="40"/>
      <c r="I66" s="40"/>
      <c r="J66" s="40"/>
      <c r="K66" s="40"/>
    </row>
    <row r="67" spans="1:11" ht="25.5">
      <c r="B67" s="41" t="s">
        <v>17</v>
      </c>
      <c r="C67" s="42"/>
      <c r="D67" s="43"/>
      <c r="E67" s="44"/>
      <c r="F67" s="45"/>
      <c r="G67" s="46"/>
      <c r="H67" s="46"/>
      <c r="I67" s="145" t="s">
        <v>43</v>
      </c>
      <c r="J67" s="146"/>
      <c r="K67" s="147"/>
    </row>
    <row r="68" spans="1:11" ht="25.5">
      <c r="B68" s="48" t="s">
        <v>18</v>
      </c>
      <c r="C68" s="49"/>
      <c r="D68" s="50">
        <v>2500000</v>
      </c>
      <c r="E68" s="51"/>
      <c r="F68" s="52"/>
      <c r="G68" s="52"/>
      <c r="H68" s="53"/>
      <c r="I68" s="148">
        <f>D70*75%</f>
        <v>1125000</v>
      </c>
      <c r="J68" s="149"/>
      <c r="K68" s="150"/>
    </row>
    <row r="69" spans="1:11" ht="25.5">
      <c r="B69" s="48" t="s">
        <v>19</v>
      </c>
      <c r="C69" s="54"/>
      <c r="D69" s="55">
        <v>2000000</v>
      </c>
      <c r="E69" s="64"/>
      <c r="F69" s="59"/>
      <c r="G69" s="59">
        <v>18000</v>
      </c>
      <c r="H69" s="65"/>
      <c r="I69" s="166"/>
      <c r="J69" s="167"/>
      <c r="K69" s="168"/>
    </row>
    <row r="70" spans="1:11" ht="25.5">
      <c r="B70" s="48" t="s">
        <v>20</v>
      </c>
      <c r="C70" s="54"/>
      <c r="D70" s="55">
        <v>1500000</v>
      </c>
      <c r="E70" s="95"/>
      <c r="F70" s="44"/>
      <c r="G70" s="44"/>
      <c r="H70" s="96"/>
      <c r="I70" s="151"/>
      <c r="J70" s="152"/>
      <c r="K70" s="153"/>
    </row>
    <row r="71" spans="1:11" ht="25.5">
      <c r="B71" s="48"/>
      <c r="C71" s="56"/>
      <c r="D71" s="57"/>
      <c r="E71" s="57"/>
      <c r="F71" s="57"/>
      <c r="G71" s="57"/>
      <c r="H71" s="45"/>
      <c r="I71" s="145"/>
      <c r="J71" s="146"/>
      <c r="K71" s="147"/>
    </row>
    <row r="72" spans="1:11" ht="22.5">
      <c r="B72" s="38" t="s">
        <v>22</v>
      </c>
      <c r="C72" s="38"/>
      <c r="D72" s="58"/>
      <c r="E72" s="38"/>
      <c r="F72" s="38"/>
      <c r="G72" s="38"/>
      <c r="H72" s="38"/>
      <c r="I72" s="40"/>
      <c r="J72" s="40"/>
      <c r="K72" s="40"/>
    </row>
    <row r="73" spans="1:11" ht="20.25">
      <c r="B73" s="114" t="s">
        <v>28</v>
      </c>
      <c r="C73" s="114"/>
      <c r="D73" s="114"/>
      <c r="E73" s="114"/>
      <c r="F73" s="114"/>
      <c r="G73" s="114"/>
      <c r="H73" s="114"/>
      <c r="I73" s="114"/>
      <c r="J73" s="40"/>
      <c r="K73" s="40"/>
    </row>
    <row r="74" spans="1:11" ht="20.25">
      <c r="B74" s="115" t="s">
        <v>40</v>
      </c>
      <c r="C74" s="114"/>
      <c r="D74" s="114"/>
      <c r="E74" s="114"/>
      <c r="F74" s="115"/>
      <c r="G74" s="114"/>
      <c r="H74" s="114"/>
      <c r="I74" s="114"/>
      <c r="J74" s="40"/>
      <c r="K74" s="40"/>
    </row>
    <row r="75" spans="1:11" ht="25.5">
      <c r="A75" s="138"/>
      <c r="B75" s="139"/>
      <c r="C75" s="139"/>
      <c r="D75" s="140"/>
      <c r="E75" s="141"/>
      <c r="F75" s="141"/>
      <c r="G75" s="141"/>
      <c r="H75" s="141"/>
      <c r="I75" s="142"/>
      <c r="J75" s="138"/>
      <c r="K75" s="138"/>
    </row>
    <row r="76" spans="1:11" ht="25.5">
      <c r="B76" s="38" t="s">
        <v>41</v>
      </c>
      <c r="C76" s="38"/>
      <c r="D76" s="47"/>
      <c r="E76" s="47"/>
      <c r="F76" s="47"/>
      <c r="G76" s="47"/>
      <c r="H76" s="47"/>
      <c r="I76" s="47"/>
      <c r="J76" s="40"/>
      <c r="K76" s="40"/>
    </row>
    <row r="77" spans="1:11" ht="25.5">
      <c r="B77" s="41" t="s">
        <v>21</v>
      </c>
      <c r="C77" s="41"/>
      <c r="D77" s="46"/>
      <c r="E77" s="46"/>
      <c r="F77" s="46"/>
      <c r="G77" s="46"/>
      <c r="H77" s="46"/>
      <c r="I77" s="145" t="s">
        <v>43</v>
      </c>
      <c r="J77" s="146"/>
      <c r="K77" s="147"/>
    </row>
    <row r="78" spans="1:11" ht="25.5">
      <c r="B78" s="48" t="s">
        <v>18</v>
      </c>
      <c r="C78" s="60"/>
      <c r="D78" s="55">
        <v>2300000</v>
      </c>
      <c r="E78" s="51"/>
      <c r="F78" s="52"/>
      <c r="G78" s="52"/>
      <c r="H78" s="53"/>
      <c r="I78" s="148">
        <f>D80*75%</f>
        <v>1050000</v>
      </c>
      <c r="J78" s="149"/>
      <c r="K78" s="150"/>
    </row>
    <row r="79" spans="1:11" ht="25.5">
      <c r="B79" s="61" t="s">
        <v>19</v>
      </c>
      <c r="C79" s="62"/>
      <c r="D79" s="63">
        <v>1800000</v>
      </c>
      <c r="E79" s="64"/>
      <c r="F79" s="59"/>
      <c r="G79" s="59">
        <v>16000</v>
      </c>
      <c r="H79" s="65"/>
      <c r="I79" s="151"/>
      <c r="J79" s="152"/>
      <c r="K79" s="153"/>
    </row>
    <row r="80" spans="1:11" ht="25.5">
      <c r="B80" s="48" t="s">
        <v>20</v>
      </c>
      <c r="C80" s="60"/>
      <c r="D80" s="55">
        <v>1400000</v>
      </c>
      <c r="E80" s="43"/>
      <c r="F80" s="57"/>
      <c r="G80" s="57"/>
      <c r="H80" s="45"/>
      <c r="I80" s="46"/>
      <c r="J80" s="42"/>
      <c r="K80" s="42"/>
    </row>
    <row r="81" spans="2:11" ht="22.5">
      <c r="B81" s="38" t="s">
        <v>22</v>
      </c>
      <c r="C81" s="38"/>
      <c r="D81" s="58"/>
      <c r="E81" s="38"/>
      <c r="F81" s="38"/>
      <c r="G81" s="38"/>
      <c r="H81" s="38"/>
      <c r="I81" s="40"/>
      <c r="J81" s="40"/>
      <c r="K81" s="40"/>
    </row>
    <row r="82" spans="2:11" ht="20.25">
      <c r="B82" s="114" t="s">
        <v>28</v>
      </c>
      <c r="C82" s="114"/>
      <c r="D82" s="114"/>
      <c r="E82" s="114"/>
      <c r="F82" s="114"/>
      <c r="G82" s="114"/>
      <c r="H82" s="114"/>
      <c r="I82" s="114"/>
      <c r="J82" s="40"/>
      <c r="K82" s="40"/>
    </row>
    <row r="83" spans="2:11" ht="20.25">
      <c r="B83" s="115" t="s">
        <v>42</v>
      </c>
      <c r="C83" s="114"/>
      <c r="D83" s="114"/>
      <c r="E83" s="114"/>
      <c r="F83" s="115"/>
      <c r="G83" s="114"/>
      <c r="H83" s="114"/>
      <c r="I83" s="114"/>
      <c r="J83" s="40"/>
      <c r="K83" s="40"/>
    </row>
    <row r="84" spans="2:11" ht="25.5">
      <c r="B84" s="31"/>
      <c r="C84" s="31"/>
      <c r="D84" s="32"/>
      <c r="E84" s="27"/>
      <c r="F84" s="27"/>
      <c r="G84" s="27"/>
      <c r="H84" s="27"/>
      <c r="I84" s="17"/>
      <c r="J84" s="40"/>
      <c r="K84" s="40"/>
    </row>
  </sheetData>
  <mergeCells count="16">
    <mergeCell ref="I18:K18"/>
    <mergeCell ref="I19:K22"/>
    <mergeCell ref="I28:K28"/>
    <mergeCell ref="I29:K31"/>
    <mergeCell ref="I43:K43"/>
    <mergeCell ref="E54:H56"/>
    <mergeCell ref="I68:K70"/>
    <mergeCell ref="I67:K67"/>
    <mergeCell ref="E45:H47"/>
    <mergeCell ref="E19:H22"/>
    <mergeCell ref="I44:K47"/>
    <mergeCell ref="I71:K71"/>
    <mergeCell ref="I77:K77"/>
    <mergeCell ref="I78:K79"/>
    <mergeCell ref="I53:K53"/>
    <mergeCell ref="I54:K5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rightToLeft="1" topLeftCell="A13" workbookViewId="0">
      <selection activeCell="B27" sqref="B27"/>
    </sheetView>
  </sheetViews>
  <sheetFormatPr defaultColWidth="8.5703125" defaultRowHeight="15"/>
  <cols>
    <col min="5" max="5" width="10.7109375" bestFit="1" customWidth="1"/>
  </cols>
  <sheetData>
    <row r="1" spans="1:19" ht="28.5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1"/>
      <c r="N1" s="1"/>
      <c r="O1" s="1"/>
      <c r="P1" s="1"/>
      <c r="Q1" s="1"/>
      <c r="R1" s="1"/>
      <c r="S1" s="1"/>
    </row>
    <row r="2" spans="1:19" ht="18.75">
      <c r="A2" s="110" t="s">
        <v>24</v>
      </c>
      <c r="B2" s="111" t="s">
        <v>1</v>
      </c>
      <c r="C2" s="111" t="s">
        <v>11</v>
      </c>
      <c r="D2" s="111" t="s">
        <v>12</v>
      </c>
      <c r="E2" s="111" t="s">
        <v>2</v>
      </c>
      <c r="F2" s="111" t="s">
        <v>3</v>
      </c>
      <c r="G2" s="111" t="s">
        <v>16</v>
      </c>
      <c r="H2" s="111" t="s">
        <v>4</v>
      </c>
      <c r="I2" s="111" t="s">
        <v>5</v>
      </c>
      <c r="J2" s="111" t="s">
        <v>6</v>
      </c>
      <c r="K2" s="111" t="s">
        <v>13</v>
      </c>
      <c r="L2" s="111" t="s">
        <v>7</v>
      </c>
      <c r="M2" s="111" t="s">
        <v>8</v>
      </c>
      <c r="N2" s="111" t="s">
        <v>9</v>
      </c>
      <c r="O2" s="111" t="s">
        <v>14</v>
      </c>
      <c r="P2" s="111" t="s">
        <v>15</v>
      </c>
      <c r="Q2" s="111" t="s">
        <v>10</v>
      </c>
      <c r="R2" s="1"/>
    </row>
    <row r="3" spans="1:19" ht="18">
      <c r="A3" s="3" t="s">
        <v>2</v>
      </c>
      <c r="B3" s="112">
        <f>('نرخ '!C2*14000)+825000</f>
        <v>2337000</v>
      </c>
      <c r="C3" s="112">
        <f>('نرخ '!D2*14000)+825000</f>
        <v>3821000</v>
      </c>
      <c r="D3" s="112">
        <f>('نرخ '!E2*14000)+825000</f>
        <v>7825000</v>
      </c>
      <c r="E3" s="112"/>
      <c r="F3" s="112">
        <f>('نرخ '!G2*14000)+825000</f>
        <v>2365000</v>
      </c>
      <c r="G3" s="112">
        <f>('نرخ '!H2*14000)+825000</f>
        <v>6089000</v>
      </c>
      <c r="H3" s="112">
        <f>('نرخ '!I2*14000)+825000</f>
        <v>1917000</v>
      </c>
      <c r="I3" s="112">
        <f>('نرخ '!J2*14000)+825000</f>
        <v>2575000</v>
      </c>
      <c r="J3" s="112">
        <f>('نرخ '!K2*14000)+825000</f>
        <v>2911000</v>
      </c>
      <c r="K3" s="112">
        <f>('نرخ '!L2*14000)+825000</f>
        <v>6089000</v>
      </c>
      <c r="L3" s="112">
        <f>('نرخ '!M2*14000)+825000</f>
        <v>1455000</v>
      </c>
      <c r="M3" s="112">
        <f>('نرخ '!N2*14000)+825000</f>
        <v>2057000</v>
      </c>
      <c r="N3" s="112">
        <f>('نرخ '!O2*14000)+825000</f>
        <v>2155000</v>
      </c>
      <c r="O3" s="112">
        <f>('نرخ '!P2*14000)+825000</f>
        <v>4507000</v>
      </c>
      <c r="P3" s="112">
        <f>('نرخ '!Q2*14000)+825000</f>
        <v>3359000</v>
      </c>
      <c r="Q3" s="112">
        <f>('نرخ '!R2*14000)+825000</f>
        <v>1861000</v>
      </c>
      <c r="R3" s="1"/>
    </row>
    <row r="4" spans="1:19" ht="18">
      <c r="A4" s="132" t="s">
        <v>3</v>
      </c>
      <c r="B4" s="133">
        <f>('نرخ '!C3*14000)+825000</f>
        <v>3877000</v>
      </c>
      <c r="C4" s="133">
        <f>('نرخ '!D3*14000)+825000</f>
        <v>5361000</v>
      </c>
      <c r="D4" s="133">
        <f>('نرخ '!E3*14000)+825000</f>
        <v>9351000</v>
      </c>
      <c r="E4" s="133">
        <f>('نرخ '!F3*14000)+825000</f>
        <v>2365000</v>
      </c>
      <c r="F4" s="133"/>
      <c r="G4" s="133">
        <f>('نرخ '!H3*14000)+825000</f>
        <v>4549000</v>
      </c>
      <c r="H4" s="133">
        <f>('نرخ '!I3*14000)+825000</f>
        <v>3457000</v>
      </c>
      <c r="I4" s="133">
        <f>('نرخ '!J3*14000)+825000</f>
        <v>4115000</v>
      </c>
      <c r="J4" s="133">
        <f>('نرخ '!K3*14000)+825000</f>
        <v>4451000</v>
      </c>
      <c r="K4" s="133">
        <f>('نرخ '!L3*14000)+825000</f>
        <v>7629000</v>
      </c>
      <c r="L4" s="133">
        <f>('نرخ '!M3*14000)+825000</f>
        <v>2967000</v>
      </c>
      <c r="M4" s="133">
        <f>('نرخ '!N3*14000)+825000</f>
        <v>3569000</v>
      </c>
      <c r="N4" s="133">
        <f>('نرخ '!O3*14000)+825000</f>
        <v>1805000</v>
      </c>
      <c r="O4" s="133">
        <f>('نرخ '!P3*14000)+825000</f>
        <v>6047000</v>
      </c>
      <c r="P4" s="133">
        <f>('نرخ '!Q3*14000)+825000</f>
        <v>4899000</v>
      </c>
      <c r="Q4" s="133">
        <f>('نرخ '!R3*14000)+825000</f>
        <v>3401000</v>
      </c>
      <c r="R4" s="1"/>
    </row>
    <row r="5" spans="1:19" ht="18">
      <c r="A5" s="3" t="s">
        <v>4</v>
      </c>
      <c r="B5" s="112">
        <f>('نرخ '!C4*14000)+825000</f>
        <v>1749000</v>
      </c>
      <c r="C5" s="112">
        <f>('نرخ '!D4*14000)+825000</f>
        <v>3233000</v>
      </c>
      <c r="D5" s="112">
        <f>('نرخ '!E4*14000)+825000</f>
        <v>7223000</v>
      </c>
      <c r="E5" s="112">
        <f>('نرخ '!F4*14000)+825000</f>
        <v>1917000</v>
      </c>
      <c r="F5" s="112">
        <f>('نرخ '!G4*14000)+825000</f>
        <v>3457000</v>
      </c>
      <c r="G5" s="112">
        <f>('نرخ '!H4*14000)+825000</f>
        <v>7181000</v>
      </c>
      <c r="H5" s="112"/>
      <c r="I5" s="112">
        <f>('نرخ '!J4*14000)+825000</f>
        <v>1483000</v>
      </c>
      <c r="J5" s="112">
        <f>('نرخ '!K4*14000)+825000</f>
        <v>1819000</v>
      </c>
      <c r="K5" s="112">
        <f>('نرخ '!L4*14000)+825000</f>
        <v>4997000</v>
      </c>
      <c r="L5" s="112">
        <f>('نرخ '!M4*14000)+825000</f>
        <v>2547000</v>
      </c>
      <c r="M5" s="112">
        <f>('نرخ '!N4*14000)+825000</f>
        <v>3149000</v>
      </c>
      <c r="N5" s="112">
        <f>('نرخ '!O4*14000)+825000</f>
        <v>3247000</v>
      </c>
      <c r="O5" s="112">
        <f>('نرخ '!P4*14000)+825000</f>
        <v>3919000</v>
      </c>
      <c r="P5" s="112">
        <f>('نرخ '!Q4*14000)+825000</f>
        <v>4283000</v>
      </c>
      <c r="Q5" s="112">
        <f>('نرخ '!R4*14000)+825000</f>
        <v>2897000</v>
      </c>
      <c r="R5" s="1"/>
    </row>
    <row r="6" spans="1:19" ht="18">
      <c r="A6" s="132" t="s">
        <v>5</v>
      </c>
      <c r="B6" s="133">
        <f>('نرخ '!C5*14000)+825000</f>
        <v>2407000</v>
      </c>
      <c r="C6" s="133">
        <f>('نرخ '!D5*14000)+825000</f>
        <v>3891000</v>
      </c>
      <c r="D6" s="133">
        <f>('نرخ '!E5*14000)+825000</f>
        <v>7881000</v>
      </c>
      <c r="E6" s="133">
        <f>('نرخ '!F5*14000)+825000</f>
        <v>2575000</v>
      </c>
      <c r="F6" s="133">
        <f>('نرخ '!G5*14000)+825000</f>
        <v>4115000</v>
      </c>
      <c r="G6" s="133">
        <f>('نرخ '!H5*14000)+825000</f>
        <v>7839000</v>
      </c>
      <c r="H6" s="133">
        <f>('نرخ '!I5*14000)+825000</f>
        <v>1483000</v>
      </c>
      <c r="I6" s="133"/>
      <c r="J6" s="133">
        <f>('نرخ '!K5*14000)+825000</f>
        <v>1161000</v>
      </c>
      <c r="K6" s="133">
        <f>('نرخ '!L5*14000)+825000</f>
        <v>4339000</v>
      </c>
      <c r="L6" s="133">
        <f>('نرخ '!M5*14000)+825000</f>
        <v>3205000</v>
      </c>
      <c r="M6" s="133">
        <f>('نرخ '!N5*14000)+825000</f>
        <v>3807000</v>
      </c>
      <c r="N6" s="133">
        <f>('نرخ '!O5*14000)+825000</f>
        <v>3905000</v>
      </c>
      <c r="O6" s="133">
        <f>('نرخ '!P5*14000)+825000</f>
        <v>4577000</v>
      </c>
      <c r="P6" s="133">
        <f>('نرخ '!Q5*14000)+825000</f>
        <v>4941000</v>
      </c>
      <c r="Q6" s="133">
        <f>('نرخ '!R5*14000)+825000</f>
        <v>3611000</v>
      </c>
      <c r="R6" s="1"/>
    </row>
    <row r="7" spans="1:19" ht="18">
      <c r="A7" s="3" t="s">
        <v>6</v>
      </c>
      <c r="B7" s="112">
        <f>('نرخ '!C6*14000)+825000</f>
        <v>2743000</v>
      </c>
      <c r="C7" s="112">
        <f>('نرخ '!D6*14000)+825000</f>
        <v>4227000</v>
      </c>
      <c r="D7" s="112">
        <f>('نرخ '!E6*14000)+825000</f>
        <v>8217000</v>
      </c>
      <c r="E7" s="112">
        <f>('نرخ '!F6*14000)+825000</f>
        <v>2911000</v>
      </c>
      <c r="F7" s="112">
        <f>('نرخ '!G6*14000)+825000</f>
        <v>4451000</v>
      </c>
      <c r="G7" s="112">
        <f>('نرخ '!H6*14000)+825000</f>
        <v>8175000</v>
      </c>
      <c r="H7" s="112">
        <f>('نرخ '!I6*14000)+825000</f>
        <v>1819000</v>
      </c>
      <c r="I7" s="112">
        <f>('نرخ '!J6*14000)+825000</f>
        <v>1161000</v>
      </c>
      <c r="J7" s="112"/>
      <c r="K7" s="112">
        <f>('نرخ '!L6*14000)+825000</f>
        <v>4003000</v>
      </c>
      <c r="L7" s="112">
        <f>('نرخ '!M6*14000)+825000</f>
        <v>3541000</v>
      </c>
      <c r="M7" s="112">
        <f>('نرخ '!N6*14000)+825000</f>
        <v>4143000</v>
      </c>
      <c r="N7" s="112">
        <f>('نرخ '!O6*14000)+825000</f>
        <v>4241000</v>
      </c>
      <c r="O7" s="112">
        <f>('نرخ '!P6*14000)+825000</f>
        <v>4913000</v>
      </c>
      <c r="P7" s="112">
        <f>('نرخ '!Q6*14000)+825000</f>
        <v>5445000</v>
      </c>
      <c r="Q7" s="112">
        <f>('نرخ '!R6*14000)+825000</f>
        <v>3947000</v>
      </c>
      <c r="R7" s="1"/>
    </row>
    <row r="8" spans="1:19" ht="18">
      <c r="A8" s="132" t="s">
        <v>7</v>
      </c>
      <c r="B8" s="133">
        <f>('نرخ '!C7*14000)+825000</f>
        <v>2967000</v>
      </c>
      <c r="C8" s="133">
        <f>('نرخ '!D7*14000)+825000</f>
        <v>4451000</v>
      </c>
      <c r="D8" s="133">
        <f>('نرخ '!E7*14000)+825000</f>
        <v>8441000</v>
      </c>
      <c r="E8" s="133">
        <f>('نرخ '!F7*14000)+825000</f>
        <v>1455000</v>
      </c>
      <c r="F8" s="133">
        <f>('نرخ '!G7*14000)+825000</f>
        <v>2967000</v>
      </c>
      <c r="G8" s="133">
        <f>('نرخ '!H7*14000)+825000</f>
        <v>6719000</v>
      </c>
      <c r="H8" s="133">
        <f>('نرخ '!I7*14000)+825000</f>
        <v>2547000</v>
      </c>
      <c r="I8" s="133">
        <f>('نرخ '!J7*14000)+825000</f>
        <v>3205000</v>
      </c>
      <c r="J8" s="133">
        <f>('نرخ '!K7*14000)+825000</f>
        <v>3541000</v>
      </c>
      <c r="K8" s="133">
        <f>('نرخ '!L7*14000)+825000</f>
        <v>6719000</v>
      </c>
      <c r="L8" s="133"/>
      <c r="M8" s="133">
        <f>('نرخ '!N7*14000)+825000</f>
        <v>1329000</v>
      </c>
      <c r="N8" s="133">
        <f>('نرخ '!O7*14000)+825000</f>
        <v>2785000</v>
      </c>
      <c r="O8" s="133">
        <f>('نرخ '!P7*14000)+825000</f>
        <v>5137000</v>
      </c>
      <c r="P8" s="133">
        <f>('نرخ '!Q7*14000)+825000</f>
        <v>2631000</v>
      </c>
      <c r="Q8" s="133">
        <f>('نرخ '!R7*14000)+825000</f>
        <v>2491000</v>
      </c>
      <c r="R8" s="1"/>
    </row>
    <row r="9" spans="1:19" ht="18">
      <c r="A9" s="3" t="s">
        <v>8</v>
      </c>
      <c r="B9" s="112">
        <f>('نرخ '!C8*14000)+825000</f>
        <v>3569000</v>
      </c>
      <c r="C9" s="112">
        <f>('نرخ '!D8*14000)+825000</f>
        <v>5053000</v>
      </c>
      <c r="D9" s="112">
        <f>('نرخ '!E8*14000)+825000</f>
        <v>9043000</v>
      </c>
      <c r="E9" s="112">
        <f>('نرخ '!F8*14000)+825000</f>
        <v>2057000</v>
      </c>
      <c r="F9" s="112">
        <f>('نرخ '!G8*14000)+825000</f>
        <v>3569000</v>
      </c>
      <c r="G9" s="112">
        <f>('نرخ '!H8*14000)+825000</f>
        <v>7321000</v>
      </c>
      <c r="H9" s="112">
        <f>('نرخ '!I8*14000)+825000</f>
        <v>3149000</v>
      </c>
      <c r="I9" s="112">
        <f>('نرخ '!J8*14000)+825000</f>
        <v>3807000</v>
      </c>
      <c r="J9" s="112">
        <f>('نرخ '!K8*14000)+825000</f>
        <v>4143000</v>
      </c>
      <c r="K9" s="112">
        <f>('نرخ '!L8*14000)+825000</f>
        <v>7321000</v>
      </c>
      <c r="L9" s="112">
        <f>('نرخ '!M8*14000)+825000</f>
        <v>1329000</v>
      </c>
      <c r="M9" s="112"/>
      <c r="N9" s="112">
        <f>('نرخ '!O8*14000)+825000</f>
        <v>3387000</v>
      </c>
      <c r="O9" s="112">
        <f>('نرخ '!P8*14000)+825000</f>
        <v>5641000</v>
      </c>
      <c r="P9" s="112">
        <f>('نرخ '!Q8*14000)+825000</f>
        <v>2127000</v>
      </c>
      <c r="Q9" s="112">
        <f>('نرخ '!R8*14000)+825000</f>
        <v>3093000</v>
      </c>
      <c r="R9" s="1"/>
    </row>
    <row r="10" spans="1:19" ht="18">
      <c r="A10" s="132" t="s">
        <v>9</v>
      </c>
      <c r="B10" s="133">
        <f>('نرخ '!C9*14000)+825000</f>
        <v>3667000</v>
      </c>
      <c r="C10" s="133">
        <f>('نرخ '!D9*14000)+825000</f>
        <v>5151000</v>
      </c>
      <c r="D10" s="133">
        <f>('نرخ '!E9*14000)+825000</f>
        <v>9141000</v>
      </c>
      <c r="E10" s="133">
        <f>('نرخ '!F9*14000)+825000</f>
        <v>2155000</v>
      </c>
      <c r="F10" s="133">
        <f>('نرخ '!G9*14000)+825000</f>
        <v>1805000</v>
      </c>
      <c r="G10" s="133">
        <f>('نرخ '!H9*14000)+825000</f>
        <v>7419000</v>
      </c>
      <c r="H10" s="133">
        <f>('نرخ '!I9*14000)+825000</f>
        <v>3247000</v>
      </c>
      <c r="I10" s="133">
        <f>('نرخ '!J9*14000)+825000</f>
        <v>3905000</v>
      </c>
      <c r="J10" s="133">
        <f>('نرخ '!K9*14000)+825000</f>
        <v>4241000</v>
      </c>
      <c r="K10" s="133">
        <f>('نرخ '!L9*14000)+825000</f>
        <v>7419000</v>
      </c>
      <c r="L10" s="133">
        <f>('نرخ '!M9*14000)+825000</f>
        <v>2785000</v>
      </c>
      <c r="M10" s="133">
        <f>('نرخ '!N9*14000)+825000</f>
        <v>3387000</v>
      </c>
      <c r="N10" s="133"/>
      <c r="O10" s="133">
        <f>('نرخ '!P9*14000)+825000</f>
        <v>5837000</v>
      </c>
      <c r="P10" s="133">
        <f>('نرخ '!Q9*14000)+825000</f>
        <v>4689000</v>
      </c>
      <c r="Q10" s="133">
        <f>('نرخ '!R9*14000)+825000</f>
        <v>3191000</v>
      </c>
      <c r="R10" s="1"/>
    </row>
    <row r="11" spans="1:19" ht="18">
      <c r="A11" s="3" t="s">
        <v>10</v>
      </c>
      <c r="B11" s="112">
        <f>('نرخ '!C10*14000)+825000</f>
        <v>3275000</v>
      </c>
      <c r="C11" s="112">
        <f>('نرخ '!D10*14000)+825000</f>
        <v>4759000</v>
      </c>
      <c r="D11" s="112">
        <f>('نرخ '!E10*14000)+825000</f>
        <v>8749000</v>
      </c>
      <c r="E11" s="112">
        <f>('نرخ '!F10*14000)+825000</f>
        <v>1861000</v>
      </c>
      <c r="F11" s="112">
        <f>('نرخ '!G10*14000)+825000</f>
        <v>3401000</v>
      </c>
      <c r="G11" s="112">
        <f>('نرخ '!H10*14000)+825000</f>
        <v>7125000</v>
      </c>
      <c r="H11" s="112">
        <f>('نرخ '!I10*14000)+825000</f>
        <v>2953000</v>
      </c>
      <c r="I11" s="112">
        <f>('نرخ '!J10*14000)+825000</f>
        <v>3611000</v>
      </c>
      <c r="J11" s="112">
        <f>('نرخ '!K10*14000)+825000</f>
        <v>3947000</v>
      </c>
      <c r="K11" s="112">
        <f>('نرخ '!L10*14000)+825000</f>
        <v>7125000</v>
      </c>
      <c r="L11" s="112">
        <f>('نرخ '!M10*14000)+825000</f>
        <v>2491000</v>
      </c>
      <c r="M11" s="112">
        <f>('نرخ '!N10*14000)+825000</f>
        <v>3093000</v>
      </c>
      <c r="N11" s="112">
        <f>('نرخ '!O10*14000)+825000</f>
        <v>3191000</v>
      </c>
      <c r="O11" s="112">
        <f>('نرخ '!P10*14000)+825000</f>
        <v>5445000</v>
      </c>
      <c r="P11" s="112">
        <f>('نرخ '!Q10*14000)+825000</f>
        <v>4395000</v>
      </c>
      <c r="Q11" s="112"/>
      <c r="R11" s="1"/>
    </row>
    <row r="12" spans="1:19" ht="18">
      <c r="A12" s="132" t="s">
        <v>1</v>
      </c>
      <c r="B12" s="133"/>
      <c r="C12" s="133">
        <f>('نرخ '!D11*14000)+825000</f>
        <v>2309000</v>
      </c>
      <c r="D12" s="133">
        <f>('نرخ '!E11*14000)+825000</f>
        <v>6299000</v>
      </c>
      <c r="E12" s="133">
        <f>('نرخ '!F11*14000)+825000</f>
        <v>2337000</v>
      </c>
      <c r="F12" s="133">
        <f>('نرخ '!G11*14000)+825000</f>
        <v>3877000</v>
      </c>
      <c r="G12" s="133">
        <f>('نرخ '!H11*14000)+825000</f>
        <v>7601000</v>
      </c>
      <c r="H12" s="133">
        <f>('نرخ '!I11*14000)+825000</f>
        <v>1749000</v>
      </c>
      <c r="I12" s="133">
        <f>('نرخ '!J11*14000)+825000</f>
        <v>2407000</v>
      </c>
      <c r="J12" s="133">
        <f>('نرخ '!K11*14000)+825000</f>
        <v>2743000</v>
      </c>
      <c r="K12" s="133">
        <f>('نرخ '!L11*14000)+825000</f>
        <v>5921000</v>
      </c>
      <c r="L12" s="133">
        <f>('نرخ '!M11*14000)+825000</f>
        <v>2967000</v>
      </c>
      <c r="M12" s="133">
        <f>('نرخ '!N11*14000)+825000</f>
        <v>3569000</v>
      </c>
      <c r="N12" s="133">
        <f>('نرخ '!O11*14000)+825000</f>
        <v>3667000</v>
      </c>
      <c r="O12" s="133">
        <f>('نرخ '!P11*14000)+825000</f>
        <v>2995000</v>
      </c>
      <c r="P12" s="133">
        <f>('نرخ '!Q11*14000)+825000</f>
        <v>4535000</v>
      </c>
      <c r="Q12" s="133">
        <f>('نرخ '!R11*14000)+825000</f>
        <v>3275000</v>
      </c>
      <c r="R12" s="1"/>
    </row>
    <row r="13" spans="1:19" s="1" customFormat="1" ht="18">
      <c r="A13" s="121" t="s">
        <v>27</v>
      </c>
      <c r="B13" s="112"/>
      <c r="C13" s="112"/>
      <c r="D13" s="112">
        <f>('نرخ '!E12*14000)+825000</f>
        <v>8343000</v>
      </c>
      <c r="E13" s="112">
        <f>('نرخ '!F12*14000)+825000</f>
        <v>1343000</v>
      </c>
      <c r="F13" s="112"/>
      <c r="G13" s="112"/>
      <c r="H13" s="112"/>
      <c r="I13" s="112"/>
      <c r="J13" s="112"/>
      <c r="K13" s="112"/>
      <c r="L13" s="112"/>
      <c r="M13" s="112"/>
      <c r="N13" s="112">
        <f>('نرخ '!O12*14000)+825000</f>
        <v>1581000</v>
      </c>
      <c r="O13" s="112"/>
      <c r="P13" s="112"/>
      <c r="Q13" s="112"/>
    </row>
    <row r="14" spans="1:19" ht="22.5">
      <c r="A14" s="6" t="s">
        <v>29</v>
      </c>
      <c r="B14" s="6"/>
      <c r="C14" s="6"/>
      <c r="D14" s="6"/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9" ht="22.5">
      <c r="A15" s="6" t="s">
        <v>25</v>
      </c>
      <c r="B15" s="6"/>
      <c r="C15" s="6"/>
      <c r="D15" s="6"/>
      <c r="E15" s="6"/>
      <c r="F15" s="1"/>
      <c r="G15" s="1"/>
      <c r="H15" s="1"/>
      <c r="I15" s="1"/>
      <c r="J15" s="1"/>
      <c r="K15" s="1"/>
    </row>
    <row r="16" spans="1:19" ht="28.5">
      <c r="A16" s="143" t="s">
        <v>47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"/>
      <c r="M16" s="1"/>
      <c r="N16" s="1"/>
      <c r="O16" s="1"/>
      <c r="P16" s="1"/>
      <c r="Q16" s="1"/>
    </row>
    <row r="17" spans="1:19" ht="18.75">
      <c r="A17" s="110" t="s">
        <v>24</v>
      </c>
      <c r="B17" s="111" t="s">
        <v>1</v>
      </c>
      <c r="C17" s="111" t="s">
        <v>11</v>
      </c>
      <c r="D17" s="111" t="s">
        <v>12</v>
      </c>
      <c r="E17" s="111" t="s">
        <v>2</v>
      </c>
      <c r="F17" s="111" t="s">
        <v>3</v>
      </c>
      <c r="G17" s="111" t="s">
        <v>16</v>
      </c>
      <c r="H17" s="111" t="s">
        <v>4</v>
      </c>
      <c r="I17" s="111" t="s">
        <v>5</v>
      </c>
      <c r="J17" s="111" t="s">
        <v>6</v>
      </c>
      <c r="K17" s="111" t="s">
        <v>13</v>
      </c>
      <c r="L17" s="111" t="s">
        <v>7</v>
      </c>
      <c r="M17" s="111" t="s">
        <v>8</v>
      </c>
      <c r="N17" s="111" t="s">
        <v>9</v>
      </c>
      <c r="O17" s="111" t="s">
        <v>14</v>
      </c>
      <c r="P17" s="111" t="s">
        <v>15</v>
      </c>
      <c r="Q17" s="111" t="s">
        <v>10</v>
      </c>
    </row>
    <row r="18" spans="1:19" ht="18">
      <c r="A18" s="3" t="s">
        <v>2</v>
      </c>
      <c r="B18" s="112">
        <f>('نرخ '!C2*13000)+750000</f>
        <v>2154000</v>
      </c>
      <c r="C18" s="112">
        <f>('نرخ '!D2*13000)+750000</f>
        <v>3532000</v>
      </c>
      <c r="D18" s="112">
        <f>('نرخ '!E2*13000)+750000</f>
        <v>7250000</v>
      </c>
      <c r="E18" s="112"/>
      <c r="F18" s="112">
        <f>('نرخ '!G2*13000)+750000</f>
        <v>2180000</v>
      </c>
      <c r="G18" s="112">
        <f>('نرخ '!H2*13000)+750000</f>
        <v>5638000</v>
      </c>
      <c r="H18" s="112">
        <f>('نرخ '!I2*13000)+750000</f>
        <v>1764000</v>
      </c>
      <c r="I18" s="112">
        <f>('نرخ '!J2*13000)+750000</f>
        <v>2375000</v>
      </c>
      <c r="J18" s="112">
        <f>('نرخ '!K2*13000)+750000</f>
        <v>2687000</v>
      </c>
      <c r="K18" s="112">
        <f>('نرخ '!L2*13000)+750000</f>
        <v>5638000</v>
      </c>
      <c r="L18" s="112">
        <f>('نرخ '!M2*13000)+750000</f>
        <v>1335000</v>
      </c>
      <c r="M18" s="112">
        <f>('نرخ '!N2*13000)+750000</f>
        <v>1894000</v>
      </c>
      <c r="N18" s="112">
        <f>('نرخ '!O2*13000)+750000</f>
        <v>1985000</v>
      </c>
      <c r="O18" s="112">
        <f>('نرخ '!P2*13000)+750000</f>
        <v>4169000</v>
      </c>
      <c r="P18" s="112">
        <f>('نرخ '!Q2*13000)+750000</f>
        <v>3103000</v>
      </c>
      <c r="Q18" s="112">
        <f>('نرخ '!R2*13000)+750000</f>
        <v>1712000</v>
      </c>
    </row>
    <row r="19" spans="1:19" ht="18">
      <c r="A19" s="132" t="s">
        <v>3</v>
      </c>
      <c r="B19" s="133">
        <f>('نرخ '!C3*13000)+750000</f>
        <v>3584000</v>
      </c>
      <c r="C19" s="133">
        <f>('نرخ '!D3*13000)+750000</f>
        <v>4962000</v>
      </c>
      <c r="D19" s="133">
        <f>('نرخ '!E3*13000)+750000</f>
        <v>8667000</v>
      </c>
      <c r="E19" s="133">
        <f>('نرخ '!F3*13000)+750000</f>
        <v>2180000</v>
      </c>
      <c r="F19" s="133"/>
      <c r="G19" s="133">
        <f>('نرخ '!H3*13000)+750000</f>
        <v>4208000</v>
      </c>
      <c r="H19" s="133">
        <f>('نرخ '!I3*13000)+750000</f>
        <v>3194000</v>
      </c>
      <c r="I19" s="133">
        <f>('نرخ '!J3*13000)+750000</f>
        <v>3805000</v>
      </c>
      <c r="J19" s="133">
        <f>('نرخ '!K3*13000)+750000</f>
        <v>4117000</v>
      </c>
      <c r="K19" s="133">
        <f>('نرخ '!L3*13000)+750000</f>
        <v>7068000</v>
      </c>
      <c r="L19" s="133">
        <f>('نرخ '!M3*13000)+750000</f>
        <v>2739000</v>
      </c>
      <c r="M19" s="133">
        <f>('نرخ '!N3*13000)+750000</f>
        <v>3298000</v>
      </c>
      <c r="N19" s="133">
        <f>('نرخ '!O3*13000)+750000</f>
        <v>1660000</v>
      </c>
      <c r="O19" s="133">
        <f>('نرخ '!P3*13000)+750000</f>
        <v>5599000</v>
      </c>
      <c r="P19" s="133">
        <f>('نرخ '!Q3*13000)+750000</f>
        <v>4533000</v>
      </c>
      <c r="Q19" s="133">
        <f>('نرخ '!R3*13000)+750000</f>
        <v>3142000</v>
      </c>
    </row>
    <row r="20" spans="1:19" ht="18">
      <c r="A20" s="3" t="s">
        <v>4</v>
      </c>
      <c r="B20" s="112">
        <f>('نرخ '!C4*13000)+750000</f>
        <v>1608000</v>
      </c>
      <c r="C20" s="112">
        <f>('نرخ '!D4*13000)+750000</f>
        <v>2986000</v>
      </c>
      <c r="D20" s="112">
        <f>('نرخ '!E4*13000)+750000</f>
        <v>6691000</v>
      </c>
      <c r="E20" s="112">
        <f>('نرخ '!F4*13000)+750000</f>
        <v>1764000</v>
      </c>
      <c r="F20" s="112">
        <f>('نرخ '!G4*13000)+750000</f>
        <v>3194000</v>
      </c>
      <c r="G20" s="112">
        <f>('نرخ '!H4*13000)+750000</f>
        <v>6652000</v>
      </c>
      <c r="H20" s="112"/>
      <c r="I20" s="112">
        <f>('نرخ '!J4*13000)+750000</f>
        <v>1361000</v>
      </c>
      <c r="J20" s="112">
        <f>('نرخ '!K4*13000)+750000</f>
        <v>1673000</v>
      </c>
      <c r="K20" s="112">
        <f>('نرخ '!L4*13000)+750000</f>
        <v>4624000</v>
      </c>
      <c r="L20" s="112">
        <f>('نرخ '!M4*13000)+750000</f>
        <v>2349000</v>
      </c>
      <c r="M20" s="112">
        <f>('نرخ '!N4*13000)+750000</f>
        <v>2908000</v>
      </c>
      <c r="N20" s="112">
        <f>('نرخ '!O4*13000)+750000</f>
        <v>2999000</v>
      </c>
      <c r="O20" s="112">
        <f>('نرخ '!P4*13000)+750000</f>
        <v>3623000</v>
      </c>
      <c r="P20" s="112">
        <f>('نرخ '!Q4*13000)+750000</f>
        <v>3961000</v>
      </c>
      <c r="Q20" s="112">
        <f>('نرخ '!R4*13000)+750000</f>
        <v>2674000</v>
      </c>
    </row>
    <row r="21" spans="1:19" ht="18">
      <c r="A21" s="132" t="s">
        <v>5</v>
      </c>
      <c r="B21" s="133">
        <f>('نرخ '!C5*13000)+750000</f>
        <v>2219000</v>
      </c>
      <c r="C21" s="133">
        <f>('نرخ '!D5*13000)+750000</f>
        <v>3597000</v>
      </c>
      <c r="D21" s="133">
        <f>('نرخ '!E5*13000)+750000</f>
        <v>7302000</v>
      </c>
      <c r="E21" s="133">
        <f>('نرخ '!F5*13000)+750000</f>
        <v>2375000</v>
      </c>
      <c r="F21" s="133">
        <f>('نرخ '!G5*13000)+750000</f>
        <v>3805000</v>
      </c>
      <c r="G21" s="133">
        <f>('نرخ '!H5*13000)+750000</f>
        <v>7263000</v>
      </c>
      <c r="H21" s="133">
        <f>('نرخ '!I5*13000)+750000</f>
        <v>1361000</v>
      </c>
      <c r="I21" s="133"/>
      <c r="J21" s="133">
        <f>('نرخ '!K5*13000)+750000</f>
        <v>1062000</v>
      </c>
      <c r="K21" s="133">
        <f>('نرخ '!L5*13000)+750000</f>
        <v>4013000</v>
      </c>
      <c r="L21" s="133">
        <f>('نرخ '!M5*13000)+750000</f>
        <v>2960000</v>
      </c>
      <c r="M21" s="133">
        <f>('نرخ '!N5*13000)+750000</f>
        <v>3519000</v>
      </c>
      <c r="N21" s="133">
        <f>('نرخ '!O5*13000)+750000</f>
        <v>3610000</v>
      </c>
      <c r="O21" s="133">
        <f>('نرخ '!P5*13000)+750000</f>
        <v>4234000</v>
      </c>
      <c r="P21" s="133">
        <f>('نرخ '!Q5*13000)+750000</f>
        <v>4572000</v>
      </c>
      <c r="Q21" s="133">
        <f>('نرخ '!R5*13000)+750000</f>
        <v>3337000</v>
      </c>
    </row>
    <row r="22" spans="1:19" ht="18">
      <c r="A22" s="3" t="s">
        <v>6</v>
      </c>
      <c r="B22" s="112">
        <f>('نرخ '!C6*13000)+750000</f>
        <v>2531000</v>
      </c>
      <c r="C22" s="112">
        <f>('نرخ '!D6*13000)+750000</f>
        <v>3909000</v>
      </c>
      <c r="D22" s="112">
        <f>('نرخ '!E6*13000)+750000</f>
        <v>7614000</v>
      </c>
      <c r="E22" s="112">
        <f>('نرخ '!F6*13000)+750000</f>
        <v>2687000</v>
      </c>
      <c r="F22" s="112">
        <f>('نرخ '!G6*13000)+750000</f>
        <v>4117000</v>
      </c>
      <c r="G22" s="112">
        <f>('نرخ '!H6*13000)+750000</f>
        <v>7575000</v>
      </c>
      <c r="H22" s="112">
        <f>('نرخ '!I6*13000)+750000</f>
        <v>1673000</v>
      </c>
      <c r="I22" s="112">
        <f>('نرخ '!J6*13000)+750000</f>
        <v>1062000</v>
      </c>
      <c r="J22" s="112"/>
      <c r="K22" s="112">
        <f>('نرخ '!L6*13000)+750000</f>
        <v>3701000</v>
      </c>
      <c r="L22" s="112">
        <f>('نرخ '!M6*13000)+750000</f>
        <v>3272000</v>
      </c>
      <c r="M22" s="112">
        <f>('نرخ '!N6*13000)+750000</f>
        <v>3831000</v>
      </c>
      <c r="N22" s="112">
        <f>('نرخ '!O6*13000)+750000</f>
        <v>3922000</v>
      </c>
      <c r="O22" s="112">
        <f>('نرخ '!P6*13000)+750000</f>
        <v>4546000</v>
      </c>
      <c r="P22" s="112">
        <f>('نرخ '!Q6*13000)+750000</f>
        <v>5040000</v>
      </c>
      <c r="Q22" s="112">
        <f>('نرخ '!R6*13000)+750000</f>
        <v>3649000</v>
      </c>
    </row>
    <row r="23" spans="1:19" ht="18">
      <c r="A23" s="132" t="s">
        <v>7</v>
      </c>
      <c r="B23" s="133">
        <f>('نرخ '!C7*13000)+750000</f>
        <v>2739000</v>
      </c>
      <c r="C23" s="133">
        <f>('نرخ '!D7*13000)+750000</f>
        <v>4117000</v>
      </c>
      <c r="D23" s="133">
        <f>('نرخ '!E7*13000)+750000</f>
        <v>7822000</v>
      </c>
      <c r="E23" s="133">
        <f>('نرخ '!F7*13000)+750000</f>
        <v>1335000</v>
      </c>
      <c r="F23" s="133">
        <f>('نرخ '!G7*13000)+750000</f>
        <v>2739000</v>
      </c>
      <c r="G23" s="133">
        <f>('نرخ '!H7*13000)+750000</f>
        <v>6223000</v>
      </c>
      <c r="H23" s="133">
        <f>('نرخ '!I7*13000)+750000</f>
        <v>2349000</v>
      </c>
      <c r="I23" s="133">
        <f>('نرخ '!J7*13000)+750000</f>
        <v>2960000</v>
      </c>
      <c r="J23" s="133">
        <f>('نرخ '!K7*13000)+750000</f>
        <v>3272000</v>
      </c>
      <c r="K23" s="133">
        <f>('نرخ '!L7*13000)+750000</f>
        <v>6223000</v>
      </c>
      <c r="L23" s="133"/>
      <c r="M23" s="133">
        <f>('نرخ '!N7*13000)+750000</f>
        <v>1218000</v>
      </c>
      <c r="N23" s="133">
        <f>('نرخ '!O7*13000)+750000</f>
        <v>2570000</v>
      </c>
      <c r="O23" s="133">
        <f>('نرخ '!P7*13000)+750000</f>
        <v>4754000</v>
      </c>
      <c r="P23" s="133">
        <f>('نرخ '!Q7*13000)+750000</f>
        <v>2427000</v>
      </c>
      <c r="Q23" s="133">
        <f>('نرخ '!R7*13000)+750000</f>
        <v>2297000</v>
      </c>
    </row>
    <row r="24" spans="1:19" ht="18">
      <c r="A24" s="3" t="s">
        <v>8</v>
      </c>
      <c r="B24" s="112">
        <f>('نرخ '!C8*13000)+750000</f>
        <v>3298000</v>
      </c>
      <c r="C24" s="112">
        <f>('نرخ '!D8*13000)+750000</f>
        <v>4676000</v>
      </c>
      <c r="D24" s="112">
        <f>('نرخ '!E8*13000)+750000</f>
        <v>8381000</v>
      </c>
      <c r="E24" s="112">
        <f>('نرخ '!F8*13000)+750000</f>
        <v>1894000</v>
      </c>
      <c r="F24" s="112">
        <f>('نرخ '!G8*13000)+750000</f>
        <v>3298000</v>
      </c>
      <c r="G24" s="112">
        <f>('نرخ '!H8*13000)+750000</f>
        <v>6782000</v>
      </c>
      <c r="H24" s="112">
        <f>('نرخ '!I8*13000)+750000</f>
        <v>2908000</v>
      </c>
      <c r="I24" s="112">
        <f>('نرخ '!J8*13000)+750000</f>
        <v>3519000</v>
      </c>
      <c r="J24" s="112">
        <f>('نرخ '!K8*13000)+750000</f>
        <v>3831000</v>
      </c>
      <c r="K24" s="112">
        <f>('نرخ '!L8*13000)+750000</f>
        <v>6782000</v>
      </c>
      <c r="L24" s="112">
        <f>('نرخ '!M8*13000)+750000</f>
        <v>1218000</v>
      </c>
      <c r="M24" s="112"/>
      <c r="N24" s="112">
        <f>('نرخ '!O8*13000)+750000</f>
        <v>3129000</v>
      </c>
      <c r="O24" s="112">
        <f>('نرخ '!P8*13000)+750000</f>
        <v>5222000</v>
      </c>
      <c r="P24" s="112">
        <f>('نرخ '!Q8*13000)+750000</f>
        <v>1959000</v>
      </c>
      <c r="Q24" s="112">
        <f>('نرخ '!R8*13000)+750000</f>
        <v>2856000</v>
      </c>
    </row>
    <row r="25" spans="1:19" ht="18">
      <c r="A25" s="132" t="s">
        <v>9</v>
      </c>
      <c r="B25" s="133">
        <f>('نرخ '!C9*13000)+750000</f>
        <v>3389000</v>
      </c>
      <c r="C25" s="133">
        <f>('نرخ '!D9*13000)+750000</f>
        <v>4767000</v>
      </c>
      <c r="D25" s="133">
        <f>('نرخ '!E9*13000)+750000</f>
        <v>8472000</v>
      </c>
      <c r="E25" s="133">
        <f>('نرخ '!F9*13000)+750000</f>
        <v>1985000</v>
      </c>
      <c r="F25" s="133">
        <f>('نرخ '!G9*13000)+750000</f>
        <v>1660000</v>
      </c>
      <c r="G25" s="133">
        <f>('نرخ '!H9*13000)+750000</f>
        <v>6873000</v>
      </c>
      <c r="H25" s="133">
        <f>('نرخ '!I9*13000)+750000</f>
        <v>2999000</v>
      </c>
      <c r="I25" s="133">
        <f>('نرخ '!J9*13000)+750000</f>
        <v>3610000</v>
      </c>
      <c r="J25" s="133">
        <f>('نرخ '!K9*13000)+750000</f>
        <v>3922000</v>
      </c>
      <c r="K25" s="133">
        <f>('نرخ '!L9*13000)+750000</f>
        <v>6873000</v>
      </c>
      <c r="L25" s="133">
        <f>('نرخ '!M9*13000)+750000</f>
        <v>2570000</v>
      </c>
      <c r="M25" s="133">
        <f>('نرخ '!N9*13000)+750000</f>
        <v>3129000</v>
      </c>
      <c r="N25" s="133"/>
      <c r="O25" s="133">
        <f>('نرخ '!P9*13000)+750000</f>
        <v>5404000</v>
      </c>
      <c r="P25" s="133">
        <f>('نرخ '!Q9*13000)+750000</f>
        <v>4338000</v>
      </c>
      <c r="Q25" s="133">
        <f>('نرخ '!R9*13000)+750000</f>
        <v>2947000</v>
      </c>
    </row>
    <row r="26" spans="1:19" ht="18">
      <c r="A26" s="3" t="s">
        <v>10</v>
      </c>
      <c r="B26" s="112">
        <f>('نرخ '!C10*13000)+750000</f>
        <v>3025000</v>
      </c>
      <c r="C26" s="112">
        <f>('نرخ '!D10*13000)+750000</f>
        <v>4403000</v>
      </c>
      <c r="D26" s="112">
        <f>('نرخ '!E10*13000)+750000</f>
        <v>8108000</v>
      </c>
      <c r="E26" s="112">
        <f>('نرخ '!F10*13000)+750000</f>
        <v>1712000</v>
      </c>
      <c r="F26" s="112">
        <f>('نرخ '!G10*13000)+750000</f>
        <v>3142000</v>
      </c>
      <c r="G26" s="112">
        <f>('نرخ '!H10*13000)+750000</f>
        <v>6600000</v>
      </c>
      <c r="H26" s="112">
        <f>('نرخ '!I10*13000)+750000</f>
        <v>2726000</v>
      </c>
      <c r="I26" s="112">
        <f>('نرخ '!J10*13000)+750000</f>
        <v>3337000</v>
      </c>
      <c r="J26" s="112">
        <f>('نرخ '!K10*13000)+750000</f>
        <v>3649000</v>
      </c>
      <c r="K26" s="112">
        <f>('نرخ '!L10*13000)+750000</f>
        <v>6600000</v>
      </c>
      <c r="L26" s="112">
        <f>('نرخ '!M10*13000)+750000</f>
        <v>2297000</v>
      </c>
      <c r="M26" s="112">
        <f>('نرخ '!N10*13000)+750000</f>
        <v>2856000</v>
      </c>
      <c r="N26" s="112">
        <f>('نرخ '!O10*13000)+750000</f>
        <v>2947000</v>
      </c>
      <c r="O26" s="112">
        <f>('نرخ '!P10*13000)+750000</f>
        <v>5040000</v>
      </c>
      <c r="P26" s="112">
        <f>('نرخ '!Q10*13000)+750000</f>
        <v>4065000</v>
      </c>
      <c r="Q26" s="112"/>
    </row>
    <row r="27" spans="1:19" ht="18">
      <c r="A27" s="132" t="s">
        <v>1</v>
      </c>
      <c r="B27" s="133"/>
      <c r="C27" s="133">
        <f>('نرخ '!D11*13000)+750000</f>
        <v>2128000</v>
      </c>
      <c r="D27" s="133">
        <f>('نرخ '!E11*13000)+750000</f>
        <v>5833000</v>
      </c>
      <c r="E27" s="133">
        <f>('نرخ '!F11*13000)+750000</f>
        <v>2154000</v>
      </c>
      <c r="F27" s="133">
        <f>('نرخ '!G11*13000)+750000</f>
        <v>3584000</v>
      </c>
      <c r="G27" s="133">
        <f>('نرخ '!H11*13000)+750000</f>
        <v>7042000</v>
      </c>
      <c r="H27" s="133">
        <f>('نرخ '!I11*13000)+750000</f>
        <v>1608000</v>
      </c>
      <c r="I27" s="133">
        <f>('نرخ '!J11*13000)+750000</f>
        <v>2219000</v>
      </c>
      <c r="J27" s="133">
        <f>('نرخ '!K11*13000)+750000</f>
        <v>2531000</v>
      </c>
      <c r="K27" s="133">
        <f>('نرخ '!L11*13000)+750000</f>
        <v>5482000</v>
      </c>
      <c r="L27" s="133">
        <f>('نرخ '!M11*13000)+750000</f>
        <v>2739000</v>
      </c>
      <c r="M27" s="133">
        <f>('نرخ '!N11*13000)+750000</f>
        <v>3298000</v>
      </c>
      <c r="N27" s="133">
        <f>('نرخ '!O11*13000)+750000</f>
        <v>3389000</v>
      </c>
      <c r="O27" s="133">
        <f>('نرخ '!P11*13000)+750000</f>
        <v>2765000</v>
      </c>
      <c r="P27" s="133">
        <f>('نرخ '!Q11*13000)+750000</f>
        <v>4195000</v>
      </c>
      <c r="Q27" s="133">
        <f>('نرخ '!R11*13000)+750000</f>
        <v>3025000</v>
      </c>
    </row>
    <row r="28" spans="1:19" s="1" customFormat="1" ht="18">
      <c r="A28" s="121" t="s">
        <v>27</v>
      </c>
      <c r="B28" s="112"/>
      <c r="C28" s="112"/>
      <c r="D28" s="112">
        <f>('نرخ '!E12*13000)+750000</f>
        <v>7731000</v>
      </c>
      <c r="E28" s="112">
        <f>('نرخ '!F12*13000)+750000</f>
        <v>1231000</v>
      </c>
      <c r="F28" s="112"/>
      <c r="G28" s="112"/>
      <c r="H28" s="112"/>
      <c r="I28" s="112"/>
      <c r="J28" s="112"/>
      <c r="K28" s="112"/>
      <c r="L28" s="112"/>
      <c r="M28" s="112"/>
      <c r="N28" s="112">
        <f>('نرخ '!O12*13000)+750000</f>
        <v>1452000</v>
      </c>
      <c r="O28" s="112"/>
      <c r="P28" s="112"/>
      <c r="Q28" s="112"/>
    </row>
    <row r="29" spans="1:19" ht="22.5">
      <c r="A29" s="6" t="s">
        <v>30</v>
      </c>
      <c r="B29" s="6"/>
      <c r="C29" s="6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22.5">
      <c r="A30" s="6" t="s">
        <v>25</v>
      </c>
      <c r="B30" s="6"/>
      <c r="C30" s="6"/>
      <c r="D30" s="6"/>
      <c r="E30" s="6"/>
      <c r="F30" s="1"/>
      <c r="G30" s="1"/>
      <c r="H30" s="1"/>
      <c r="I30" s="1"/>
      <c r="J30" s="1"/>
      <c r="K30" s="1"/>
      <c r="L30" s="1"/>
    </row>
    <row r="31" spans="1:19" ht="22.5">
      <c r="C31" s="6"/>
      <c r="D31" s="6"/>
      <c r="E31" s="6"/>
      <c r="F31" s="6"/>
      <c r="G31" s="6"/>
      <c r="H31" s="6"/>
    </row>
    <row r="32" spans="1:19">
      <c r="R32" s="1"/>
      <c r="S32" s="1"/>
    </row>
    <row r="33" spans="18:19">
      <c r="R33" s="1"/>
    </row>
    <row r="34" spans="18:19">
      <c r="R34" s="1"/>
    </row>
    <row r="35" spans="18:19">
      <c r="R35" s="1"/>
    </row>
    <row r="36" spans="18:19">
      <c r="R36" s="1"/>
    </row>
    <row r="37" spans="18:19">
      <c r="R37" s="1"/>
    </row>
    <row r="38" spans="18:19">
      <c r="R38" s="1"/>
    </row>
    <row r="39" spans="18:19">
      <c r="R39" s="1"/>
    </row>
    <row r="40" spans="18:19">
      <c r="R40" s="1"/>
    </row>
    <row r="41" spans="18:19">
      <c r="R41" s="1"/>
    </row>
    <row r="42" spans="18:19">
      <c r="R42" s="1"/>
    </row>
    <row r="43" spans="18:19">
      <c r="R43" s="1"/>
    </row>
    <row r="44" spans="18:19">
      <c r="R44" s="1"/>
      <c r="S44" s="1"/>
    </row>
  </sheetData>
  <mergeCells count="2">
    <mergeCell ref="A1:K1"/>
    <mergeCell ref="A16:K16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rightToLeft="1" tabSelected="1" topLeftCell="A10" workbookViewId="0">
      <selection activeCell="B27" sqref="B27"/>
    </sheetView>
  </sheetViews>
  <sheetFormatPr defaultRowHeight="15"/>
  <cols>
    <col min="1" max="1" width="7.5703125" customWidth="1"/>
    <col min="2" max="2" width="8.5703125" customWidth="1"/>
    <col min="3" max="3" width="7.28515625" customWidth="1"/>
    <col min="4" max="4" width="10.140625" customWidth="1"/>
    <col min="5" max="5" width="8.42578125" customWidth="1"/>
    <col min="6" max="6" width="7.140625" customWidth="1"/>
    <col min="7" max="7" width="9.42578125" customWidth="1"/>
    <col min="8" max="8" width="7.140625" customWidth="1"/>
    <col min="9" max="9" width="8.5703125" customWidth="1"/>
    <col min="10" max="10" width="6.85546875" customWidth="1"/>
    <col min="11" max="11" width="7.5703125" customWidth="1"/>
    <col min="12" max="12" width="6.85546875" customWidth="1"/>
    <col min="13" max="13" width="7.7109375" customWidth="1"/>
    <col min="14" max="14" width="6.7109375" customWidth="1"/>
    <col min="15" max="15" width="8.42578125" customWidth="1"/>
    <col min="16" max="16" width="7.7109375" customWidth="1"/>
    <col min="17" max="17" width="9.42578125" customWidth="1"/>
  </cols>
  <sheetData>
    <row r="1" spans="1:17" ht="28.5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7" s="9" customFormat="1" ht="30" customHeight="1">
      <c r="A2" s="109" t="s">
        <v>23</v>
      </c>
      <c r="B2" s="102" t="s">
        <v>1</v>
      </c>
      <c r="C2" s="102" t="s">
        <v>11</v>
      </c>
      <c r="D2" s="102" t="s">
        <v>12</v>
      </c>
      <c r="E2" s="102" t="s">
        <v>2</v>
      </c>
      <c r="F2" s="102" t="s">
        <v>3</v>
      </c>
      <c r="G2" s="102" t="s">
        <v>16</v>
      </c>
      <c r="H2" s="102" t="s">
        <v>4</v>
      </c>
      <c r="I2" s="102" t="s">
        <v>5</v>
      </c>
      <c r="J2" s="102" t="s">
        <v>6</v>
      </c>
      <c r="K2" s="102" t="s">
        <v>13</v>
      </c>
      <c r="L2" s="102" t="s">
        <v>7</v>
      </c>
      <c r="M2" s="102" t="s">
        <v>8</v>
      </c>
      <c r="N2" s="102" t="s">
        <v>9</v>
      </c>
      <c r="O2" s="102" t="s">
        <v>14</v>
      </c>
      <c r="P2" s="102" t="s">
        <v>15</v>
      </c>
      <c r="Q2" s="102" t="s">
        <v>10</v>
      </c>
    </row>
    <row r="3" spans="1:17">
      <c r="A3" s="106" t="s">
        <v>2</v>
      </c>
      <c r="B3" s="105">
        <f>(18000*'نرخ '!C2)+1125000</f>
        <v>3069000</v>
      </c>
      <c r="C3" s="105">
        <f>(18000*'نرخ '!D2)+1125000</f>
        <v>4977000</v>
      </c>
      <c r="D3" s="105">
        <f>(18000*'نرخ '!E2)+1125000</f>
        <v>10125000</v>
      </c>
      <c r="E3" s="105"/>
      <c r="F3" s="105">
        <f>(18000*'نرخ '!G2)+1125000</f>
        <v>3105000</v>
      </c>
      <c r="G3" s="105">
        <f>(18000*'نرخ '!H2)+1125000</f>
        <v>7893000</v>
      </c>
      <c r="H3" s="105">
        <f>(18000*'نرخ '!I2)+1125000</f>
        <v>2529000</v>
      </c>
      <c r="I3" s="105">
        <f>(18000*'نرخ '!J2)+1125000</f>
        <v>3375000</v>
      </c>
      <c r="J3" s="105">
        <f>(18000*'نرخ '!K2)+1125000</f>
        <v>3807000</v>
      </c>
      <c r="K3" s="105">
        <f>(18000*'نرخ '!L2)+1125000</f>
        <v>7893000</v>
      </c>
      <c r="L3" s="105">
        <f>(18000*'نرخ '!M2)+1125000</f>
        <v>1935000</v>
      </c>
      <c r="M3" s="105">
        <f>(18000*'نرخ '!N2)+1125000</f>
        <v>2709000</v>
      </c>
      <c r="N3" s="105">
        <f>(18000*'نرخ '!O2)+1125000</f>
        <v>2835000</v>
      </c>
      <c r="O3" s="105">
        <f>(18000*'نرخ '!P2)+1125000</f>
        <v>5859000</v>
      </c>
      <c r="P3" s="105">
        <f>(18000*'نرخ '!Q2)+1125000</f>
        <v>4383000</v>
      </c>
      <c r="Q3" s="105">
        <f>(18000*'نرخ '!R2)+1125000</f>
        <v>2457000</v>
      </c>
    </row>
    <row r="4" spans="1:17">
      <c r="A4" s="126" t="s">
        <v>3</v>
      </c>
      <c r="B4" s="123">
        <f>(18000*'نرخ '!C3)+1125000</f>
        <v>5049000</v>
      </c>
      <c r="C4" s="123">
        <f>(18000*'نرخ '!D3)+1125000</f>
        <v>6957000</v>
      </c>
      <c r="D4" s="123">
        <f>(18000*'نرخ '!E3)+1125000</f>
        <v>12087000</v>
      </c>
      <c r="E4" s="123">
        <f>(18000*'نرخ '!F3)+1125000</f>
        <v>3105000</v>
      </c>
      <c r="F4" s="123"/>
      <c r="G4" s="123">
        <f>(18000*'نرخ '!H3)+1125000</f>
        <v>5913000</v>
      </c>
      <c r="H4" s="123">
        <f>(18000*'نرخ '!I3)+1125000</f>
        <v>4509000</v>
      </c>
      <c r="I4" s="123">
        <f>(18000*'نرخ '!J3)+1125000</f>
        <v>5355000</v>
      </c>
      <c r="J4" s="123">
        <f>(18000*'نرخ '!K3)+1125000</f>
        <v>5787000</v>
      </c>
      <c r="K4" s="123">
        <f>(18000*'نرخ '!L3)+1125000</f>
        <v>9873000</v>
      </c>
      <c r="L4" s="123">
        <f>(18000*'نرخ '!M3)+1125000</f>
        <v>3879000</v>
      </c>
      <c r="M4" s="123">
        <f>(18000*'نرخ '!N3)+1125000</f>
        <v>4653000</v>
      </c>
      <c r="N4" s="123">
        <f>(18000*'نرخ '!O3)+1125000</f>
        <v>2385000</v>
      </c>
      <c r="O4" s="123">
        <f>(18000*'نرخ '!P3)+1125000</f>
        <v>7839000</v>
      </c>
      <c r="P4" s="123">
        <f>(18000*'نرخ '!Q3)+1125000</f>
        <v>6363000</v>
      </c>
      <c r="Q4" s="123">
        <f>(18000*'نرخ '!R3)+1125000</f>
        <v>4437000</v>
      </c>
    </row>
    <row r="5" spans="1:17">
      <c r="A5" s="106" t="s">
        <v>4</v>
      </c>
      <c r="B5" s="105">
        <f>(18000*'نرخ '!C4)+1125000</f>
        <v>2313000</v>
      </c>
      <c r="C5" s="105">
        <f>(18000*'نرخ '!D4)+1125000</f>
        <v>4221000</v>
      </c>
      <c r="D5" s="105">
        <f>(18000*'نرخ '!E4)+1125000</f>
        <v>9351000</v>
      </c>
      <c r="E5" s="105">
        <f>(18000*'نرخ '!F4)+1125000</f>
        <v>2529000</v>
      </c>
      <c r="F5" s="105">
        <f>(18000*'نرخ '!G4)+1125000</f>
        <v>4509000</v>
      </c>
      <c r="G5" s="105">
        <f>(18000*'نرخ '!H4)+1125000</f>
        <v>9297000</v>
      </c>
      <c r="H5" s="105"/>
      <c r="I5" s="105">
        <f>(18000*'نرخ '!J4)+1125000</f>
        <v>1971000</v>
      </c>
      <c r="J5" s="105">
        <f>(18000*'نرخ '!K4)+1125000</f>
        <v>2403000</v>
      </c>
      <c r="K5" s="105">
        <f>(18000*'نرخ '!L4)+1125000</f>
        <v>6489000</v>
      </c>
      <c r="L5" s="105">
        <f>(18000*'نرخ '!M4)+1125000</f>
        <v>3339000</v>
      </c>
      <c r="M5" s="105">
        <f>(18000*'نرخ '!N4)+1125000</f>
        <v>4113000</v>
      </c>
      <c r="N5" s="105">
        <f>(18000*'نرخ '!O4)+1125000</f>
        <v>4239000</v>
      </c>
      <c r="O5" s="105">
        <f>(18000*'نرخ '!P4)+1125000</f>
        <v>5103000</v>
      </c>
      <c r="P5" s="105">
        <f>(18000*'نرخ '!Q4)+1125000</f>
        <v>5571000</v>
      </c>
      <c r="Q5" s="105">
        <f>(18000*'نرخ '!R4)+1125000</f>
        <v>3789000</v>
      </c>
    </row>
    <row r="6" spans="1:17">
      <c r="A6" s="126" t="s">
        <v>5</v>
      </c>
      <c r="B6" s="123">
        <f>(18000*'نرخ '!C5)+1125000</f>
        <v>3159000</v>
      </c>
      <c r="C6" s="123">
        <f>(18000*'نرخ '!D5)+1125000</f>
        <v>5067000</v>
      </c>
      <c r="D6" s="123">
        <f>(18000*'نرخ '!E5)+1125000</f>
        <v>10197000</v>
      </c>
      <c r="E6" s="123">
        <f>(18000*'نرخ '!F5)+1125000</f>
        <v>3375000</v>
      </c>
      <c r="F6" s="123">
        <f>(18000*'نرخ '!G5)+1125000</f>
        <v>5355000</v>
      </c>
      <c r="G6" s="123">
        <f>(18000*'نرخ '!H5)+1125000</f>
        <v>10143000</v>
      </c>
      <c r="H6" s="123">
        <f>(18000*'نرخ '!I5)+1125000</f>
        <v>1971000</v>
      </c>
      <c r="I6" s="123"/>
      <c r="J6" s="123">
        <f>(18000*'نرخ '!K5)+1125000</f>
        <v>1557000</v>
      </c>
      <c r="K6" s="123">
        <f>(18000*'نرخ '!L5)+1125000</f>
        <v>5643000</v>
      </c>
      <c r="L6" s="123">
        <f>(18000*'نرخ '!M5)+1125000</f>
        <v>4185000</v>
      </c>
      <c r="M6" s="123">
        <f>(18000*'نرخ '!N5)+1125000</f>
        <v>4959000</v>
      </c>
      <c r="N6" s="123">
        <f>(18000*'نرخ '!O5)+1125000</f>
        <v>5085000</v>
      </c>
      <c r="O6" s="123">
        <f>(18000*'نرخ '!P5)+1125000</f>
        <v>5949000</v>
      </c>
      <c r="P6" s="123">
        <f>(18000*'نرخ '!Q5)+1125000</f>
        <v>6417000</v>
      </c>
      <c r="Q6" s="123">
        <f>(18000*'نرخ '!R5)+1125000</f>
        <v>4707000</v>
      </c>
    </row>
    <row r="7" spans="1:17">
      <c r="A7" s="106" t="s">
        <v>6</v>
      </c>
      <c r="B7" s="105">
        <f>(18000*'نرخ '!C6)+1125000</f>
        <v>3591000</v>
      </c>
      <c r="C7" s="105">
        <f>(18000*'نرخ '!D6)+1125000</f>
        <v>5499000</v>
      </c>
      <c r="D7" s="105">
        <f>(18000*'نرخ '!E6)+1125000</f>
        <v>10629000</v>
      </c>
      <c r="E7" s="105">
        <f>(18000*'نرخ '!F6)+1125000</f>
        <v>3807000</v>
      </c>
      <c r="F7" s="105">
        <f>(18000*'نرخ '!G6)+1125000</f>
        <v>5787000</v>
      </c>
      <c r="G7" s="105">
        <f>(18000*'نرخ '!H6)+1125000</f>
        <v>10575000</v>
      </c>
      <c r="H7" s="105">
        <f>(18000*'نرخ '!I6)+1125000</f>
        <v>2403000</v>
      </c>
      <c r="I7" s="105">
        <f>(18000*'نرخ '!J6)+1125000</f>
        <v>1557000</v>
      </c>
      <c r="J7" s="105"/>
      <c r="K7" s="105">
        <f>(18000*'نرخ '!L6)+1125000</f>
        <v>5211000</v>
      </c>
      <c r="L7" s="105">
        <f>(18000*'نرخ '!M6)+1125000</f>
        <v>4617000</v>
      </c>
      <c r="M7" s="105">
        <f>(18000*'نرخ '!N6)+1125000</f>
        <v>5391000</v>
      </c>
      <c r="N7" s="105">
        <f>(18000*'نرخ '!O6)+1125000</f>
        <v>5517000</v>
      </c>
      <c r="O7" s="105">
        <f>(18000*'نرخ '!P6)+1125000</f>
        <v>6381000</v>
      </c>
      <c r="P7" s="105">
        <f>(18000*'نرخ '!Q6)+1125000</f>
        <v>7065000</v>
      </c>
      <c r="Q7" s="105">
        <f>(18000*'نرخ '!R6)+1125000</f>
        <v>5139000</v>
      </c>
    </row>
    <row r="8" spans="1:17">
      <c r="A8" s="126" t="s">
        <v>7</v>
      </c>
      <c r="B8" s="123">
        <f>(18000*'نرخ '!C7)+1125000</f>
        <v>3879000</v>
      </c>
      <c r="C8" s="123">
        <f>(18000*'نرخ '!D7)+1125000</f>
        <v>5787000</v>
      </c>
      <c r="D8" s="123">
        <f>(18000*'نرخ '!E7)+1125000</f>
        <v>10917000</v>
      </c>
      <c r="E8" s="123">
        <f>(18000*'نرخ '!F7)+1125000</f>
        <v>1935000</v>
      </c>
      <c r="F8" s="123">
        <f>(18000*'نرخ '!G7)+1125000</f>
        <v>3879000</v>
      </c>
      <c r="G8" s="123">
        <f>(18000*'نرخ '!H7)+1125000</f>
        <v>8703000</v>
      </c>
      <c r="H8" s="123">
        <f>(18000*'نرخ '!I7)+1125000</f>
        <v>3339000</v>
      </c>
      <c r="I8" s="123">
        <f>(18000*'نرخ '!J7)+1125000</f>
        <v>4185000</v>
      </c>
      <c r="J8" s="123">
        <f>(18000*'نرخ '!K7)+1125000</f>
        <v>4617000</v>
      </c>
      <c r="K8" s="123">
        <f>(18000*'نرخ '!L7)+1125000</f>
        <v>8703000</v>
      </c>
      <c r="L8" s="123"/>
      <c r="M8" s="123">
        <f>(18000*'نرخ '!N7)+1125000</f>
        <v>1773000</v>
      </c>
      <c r="N8" s="123">
        <f>(18000*'نرخ '!O7)+1125000</f>
        <v>3645000</v>
      </c>
      <c r="O8" s="123">
        <f>(18000*'نرخ '!P7)+1125000</f>
        <v>6669000</v>
      </c>
      <c r="P8" s="123">
        <f>(18000*'نرخ '!Q7)+1125000</f>
        <v>3447000</v>
      </c>
      <c r="Q8" s="123">
        <f>(18000*'نرخ '!R7)+1125000</f>
        <v>3267000</v>
      </c>
    </row>
    <row r="9" spans="1:17">
      <c r="A9" s="106" t="s">
        <v>8</v>
      </c>
      <c r="B9" s="105">
        <f>(18000*'نرخ '!C8)+1125000</f>
        <v>4653000</v>
      </c>
      <c r="C9" s="105">
        <f>(18000*'نرخ '!D8)+1125000</f>
        <v>6561000</v>
      </c>
      <c r="D9" s="105">
        <f>(18000*'نرخ '!E8)+1125000</f>
        <v>11691000</v>
      </c>
      <c r="E9" s="105">
        <f>(18000*'نرخ '!F8)+1125000</f>
        <v>2709000</v>
      </c>
      <c r="F9" s="105">
        <f>(18000*'نرخ '!G8)+1125000</f>
        <v>4653000</v>
      </c>
      <c r="G9" s="105">
        <f>(18000*'نرخ '!H8)+1125000</f>
        <v>9477000</v>
      </c>
      <c r="H9" s="105">
        <f>(18000*'نرخ '!I8)+1125000</f>
        <v>4113000</v>
      </c>
      <c r="I9" s="105">
        <f>(18000*'نرخ '!J8)+1125000</f>
        <v>4959000</v>
      </c>
      <c r="J9" s="105">
        <f>(18000*'نرخ '!K8)+1125000</f>
        <v>5391000</v>
      </c>
      <c r="K9" s="105">
        <f>(18000*'نرخ '!L8)+1125000</f>
        <v>9477000</v>
      </c>
      <c r="L9" s="105">
        <f>(18000*'نرخ '!M8)+1125000</f>
        <v>1773000</v>
      </c>
      <c r="M9" s="105"/>
      <c r="N9" s="105">
        <f>(18000*'نرخ '!O8)+1125000</f>
        <v>4419000</v>
      </c>
      <c r="O9" s="105">
        <f>(18000*'نرخ '!P8)+1125000</f>
        <v>7317000</v>
      </c>
      <c r="P9" s="105">
        <f>(18000*'نرخ '!Q8)+1125000</f>
        <v>2799000</v>
      </c>
      <c r="Q9" s="105">
        <f>(18000*'نرخ '!R8)+1125000</f>
        <v>4041000</v>
      </c>
    </row>
    <row r="10" spans="1:17">
      <c r="A10" s="126" t="s">
        <v>9</v>
      </c>
      <c r="B10" s="123">
        <f>(18000*'نرخ '!C9)+1125000</f>
        <v>4779000</v>
      </c>
      <c r="C10" s="123">
        <f>(18000*'نرخ '!D9)+1125000</f>
        <v>6687000</v>
      </c>
      <c r="D10" s="123">
        <f>(18000*'نرخ '!E9)+1125000</f>
        <v>11817000</v>
      </c>
      <c r="E10" s="123">
        <f>(18000*'نرخ '!F9)+1125000</f>
        <v>2835000</v>
      </c>
      <c r="F10" s="123">
        <f>(18000*'نرخ '!G9)+1125000</f>
        <v>2385000</v>
      </c>
      <c r="G10" s="123">
        <f>(18000*'نرخ '!H9)+1125000</f>
        <v>9603000</v>
      </c>
      <c r="H10" s="123">
        <f>(18000*'نرخ '!I9)+1125000</f>
        <v>4239000</v>
      </c>
      <c r="I10" s="123">
        <f>(18000*'نرخ '!J9)+1125000</f>
        <v>5085000</v>
      </c>
      <c r="J10" s="123">
        <f>(18000*'نرخ '!K9)+1125000</f>
        <v>5517000</v>
      </c>
      <c r="K10" s="123">
        <f>(18000*'نرخ '!L9)+1125000</f>
        <v>9603000</v>
      </c>
      <c r="L10" s="123">
        <f>(18000*'نرخ '!M9)+1125000</f>
        <v>3645000</v>
      </c>
      <c r="M10" s="123">
        <f>(18000*'نرخ '!N9)+1125000</f>
        <v>4419000</v>
      </c>
      <c r="N10" s="123"/>
      <c r="O10" s="123">
        <f>(18000*'نرخ '!P9)+1125000</f>
        <v>7569000</v>
      </c>
      <c r="P10" s="123">
        <f>(18000*'نرخ '!Q9)+1125000</f>
        <v>6093000</v>
      </c>
      <c r="Q10" s="123">
        <f>(18000*'نرخ '!R9)+1125000</f>
        <v>4167000</v>
      </c>
    </row>
    <row r="11" spans="1:17">
      <c r="A11" s="106" t="s">
        <v>10</v>
      </c>
      <c r="B11" s="105">
        <f>(18000*'نرخ '!C10)+1125000</f>
        <v>4275000</v>
      </c>
      <c r="C11" s="105">
        <f>(18000*'نرخ '!D10)+1125000</f>
        <v>6183000</v>
      </c>
      <c r="D11" s="105">
        <f>(18000*'نرخ '!E10)+1125000</f>
        <v>11313000</v>
      </c>
      <c r="E11" s="105">
        <f>(18000*'نرخ '!F10)+1125000</f>
        <v>2457000</v>
      </c>
      <c r="F11" s="105">
        <f>(18000*'نرخ '!G10)+1125000</f>
        <v>4437000</v>
      </c>
      <c r="G11" s="105">
        <f>(18000*'نرخ '!H10)+1125000</f>
        <v>9225000</v>
      </c>
      <c r="H11" s="105">
        <f>(18000*'نرخ '!I10)+1125000</f>
        <v>3861000</v>
      </c>
      <c r="I11" s="105">
        <f>(18000*'نرخ '!J10)+1125000</f>
        <v>4707000</v>
      </c>
      <c r="J11" s="105">
        <f>(18000*'نرخ '!K10)+1125000</f>
        <v>5139000</v>
      </c>
      <c r="K11" s="105">
        <f>(18000*'نرخ '!L10)+1125000</f>
        <v>9225000</v>
      </c>
      <c r="L11" s="105">
        <f>(18000*'نرخ '!M10)+1125000</f>
        <v>3267000</v>
      </c>
      <c r="M11" s="105">
        <f>(18000*'نرخ '!N10)+1125000</f>
        <v>4041000</v>
      </c>
      <c r="N11" s="105">
        <f>(18000*'نرخ '!O10)+1125000</f>
        <v>4167000</v>
      </c>
      <c r="O11" s="105">
        <f>(18000*'نرخ '!P10)+1125000</f>
        <v>7065000</v>
      </c>
      <c r="P11" s="105">
        <f>(18000*'نرخ '!Q10)+1125000</f>
        <v>5715000</v>
      </c>
      <c r="Q11" s="105"/>
    </row>
    <row r="12" spans="1:17">
      <c r="A12" s="126" t="s">
        <v>1</v>
      </c>
      <c r="B12" s="123"/>
      <c r="C12" s="123">
        <f>(18000*'نرخ '!D11)+1125000</f>
        <v>3033000</v>
      </c>
      <c r="D12" s="123">
        <f>(18000*'نرخ '!E11)+1125000</f>
        <v>8163000</v>
      </c>
      <c r="E12" s="123">
        <f>(18000*'نرخ '!F11)+1125000</f>
        <v>3069000</v>
      </c>
      <c r="F12" s="123">
        <f>(18000*'نرخ '!G11)+1125000</f>
        <v>5049000</v>
      </c>
      <c r="G12" s="123">
        <f>(18000*'نرخ '!H11)+1125000</f>
        <v>9837000</v>
      </c>
      <c r="H12" s="123">
        <f>(18000*'نرخ '!I11)+1125000</f>
        <v>2313000</v>
      </c>
      <c r="I12" s="123">
        <f>(18000*'نرخ '!J11)+1125000</f>
        <v>3159000</v>
      </c>
      <c r="J12" s="123">
        <f>(18000*'نرخ '!K11)+1125000</f>
        <v>3591000</v>
      </c>
      <c r="K12" s="123">
        <f>(18000*'نرخ '!L11)+1125000</f>
        <v>7677000</v>
      </c>
      <c r="L12" s="123">
        <f>(18000*'نرخ '!M11)+1125000</f>
        <v>3879000</v>
      </c>
      <c r="M12" s="123">
        <f>(18000*'نرخ '!N11)+1125000</f>
        <v>4653000</v>
      </c>
      <c r="N12" s="123">
        <f>(18000*'نرخ '!O11)+1125000</f>
        <v>4779000</v>
      </c>
      <c r="O12" s="123">
        <f>(18000*'نرخ '!P11)+1125000</f>
        <v>3915000</v>
      </c>
      <c r="P12" s="123">
        <f>(18000*'نرخ '!Q11)+1125000</f>
        <v>5895000</v>
      </c>
      <c r="Q12" s="123">
        <f>(18000*'نرخ '!R11)+1125000</f>
        <v>4275000</v>
      </c>
    </row>
    <row r="13" spans="1:17" s="1" customFormat="1">
      <c r="A13" s="131" t="s">
        <v>27</v>
      </c>
      <c r="B13" s="105"/>
      <c r="C13" s="105"/>
      <c r="D13" s="105">
        <f>(18000*'نرخ '!E12)+1125000</f>
        <v>10791000</v>
      </c>
      <c r="E13" s="105">
        <f>(18000*'نرخ '!F12)+1125000</f>
        <v>1791000</v>
      </c>
      <c r="F13" s="105"/>
      <c r="G13" s="105"/>
      <c r="H13" s="105"/>
      <c r="I13" s="105"/>
      <c r="J13" s="105"/>
      <c r="K13" s="105"/>
      <c r="L13" s="105"/>
      <c r="M13" s="105"/>
      <c r="N13" s="105">
        <f>(18000*'نرخ '!O12)+1125000</f>
        <v>2097000</v>
      </c>
      <c r="O13" s="105"/>
      <c r="P13" s="105"/>
      <c r="Q13" s="105"/>
    </row>
    <row r="14" spans="1:17" ht="22.5">
      <c r="A14" s="6" t="s">
        <v>26</v>
      </c>
      <c r="B14" s="6"/>
      <c r="C14" s="6"/>
      <c r="D14" s="6"/>
      <c r="E14" s="6"/>
      <c r="F14" s="1"/>
      <c r="G14" s="1"/>
      <c r="H14" s="1"/>
      <c r="I14" s="1"/>
      <c r="J14" s="1"/>
      <c r="K14" s="1"/>
      <c r="L14" s="1"/>
    </row>
    <row r="15" spans="1:17" ht="22.5">
      <c r="A15" s="6" t="s">
        <v>25</v>
      </c>
      <c r="B15" s="6"/>
      <c r="C15" s="6"/>
      <c r="D15" s="6"/>
      <c r="E15" s="6"/>
      <c r="F15" s="1"/>
      <c r="G15" s="1"/>
      <c r="H15" s="1"/>
      <c r="I15" s="1"/>
      <c r="J15" s="1"/>
      <c r="K15" s="1"/>
      <c r="L15" s="1"/>
    </row>
    <row r="16" spans="1:17" ht="28.5">
      <c r="A16" s="143" t="s">
        <v>49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9" ht="18.75">
      <c r="A17" s="107" t="s">
        <v>23</v>
      </c>
      <c r="B17" s="108" t="s">
        <v>1</v>
      </c>
      <c r="C17" s="108" t="s">
        <v>11</v>
      </c>
      <c r="D17" s="108" t="s">
        <v>12</v>
      </c>
      <c r="E17" s="108" t="s">
        <v>2</v>
      </c>
      <c r="F17" s="108" t="s">
        <v>3</v>
      </c>
      <c r="G17" s="108" t="s">
        <v>16</v>
      </c>
      <c r="H17" s="108" t="s">
        <v>4</v>
      </c>
      <c r="I17" s="108" t="s">
        <v>5</v>
      </c>
      <c r="J17" s="108" t="s">
        <v>6</v>
      </c>
      <c r="K17" s="108" t="s">
        <v>13</v>
      </c>
      <c r="L17" s="108" t="s">
        <v>7</v>
      </c>
      <c r="M17" s="108" t="s">
        <v>8</v>
      </c>
      <c r="N17" s="108" t="s">
        <v>9</v>
      </c>
      <c r="O17" s="108" t="s">
        <v>14</v>
      </c>
      <c r="P17" s="108" t="s">
        <v>15</v>
      </c>
      <c r="Q17" s="108" t="s">
        <v>10</v>
      </c>
    </row>
    <row r="18" spans="1:19" ht="17.25">
      <c r="A18" s="106" t="s">
        <v>2</v>
      </c>
      <c r="B18" s="104">
        <f>(16000*'نرخ '!C2)+1050000</f>
        <v>2778000</v>
      </c>
      <c r="C18" s="104">
        <f>(16000*'نرخ '!D2)+1050000</f>
        <v>4474000</v>
      </c>
      <c r="D18" s="104">
        <f>(16000*'نرخ '!E2)+1050000</f>
        <v>9050000</v>
      </c>
      <c r="E18" s="104"/>
      <c r="F18" s="104">
        <f>(16000*'نرخ '!G2)+1050000</f>
        <v>2810000</v>
      </c>
      <c r="G18" s="104">
        <f>(16000*'نرخ '!H2)+1050000</f>
        <v>7066000</v>
      </c>
      <c r="H18" s="104">
        <f>(16000*'نرخ '!I2)+1050000</f>
        <v>2298000</v>
      </c>
      <c r="I18" s="104">
        <f>(16000*'نرخ '!J2)+1050000</f>
        <v>3050000</v>
      </c>
      <c r="J18" s="104">
        <f>(16000*'نرخ '!K2)+1050000</f>
        <v>3434000</v>
      </c>
      <c r="K18" s="104">
        <f>(16000*'نرخ '!L2)+1050000</f>
        <v>7066000</v>
      </c>
      <c r="L18" s="104">
        <f>(16000*'نرخ '!M2)+1050000</f>
        <v>1770000</v>
      </c>
      <c r="M18" s="104">
        <f>(16000*'نرخ '!N2)+1050000</f>
        <v>2458000</v>
      </c>
      <c r="N18" s="104">
        <f>(16000*'نرخ '!O2)+1050000</f>
        <v>2570000</v>
      </c>
      <c r="O18" s="104">
        <f>(16000*'نرخ '!P2)+1050000</f>
        <v>5258000</v>
      </c>
      <c r="P18" s="104">
        <f>(16000*'نرخ '!Q2)+1050000</f>
        <v>3946000</v>
      </c>
      <c r="Q18" s="104">
        <f>(16000*'نرخ '!R2)+1050000</f>
        <v>2234000</v>
      </c>
    </row>
    <row r="19" spans="1:19" ht="17.25">
      <c r="A19" s="126" t="s">
        <v>3</v>
      </c>
      <c r="B19" s="127">
        <f>(16000*'نرخ '!C3)+1050000</f>
        <v>4538000</v>
      </c>
      <c r="C19" s="127">
        <f>(16000*'نرخ '!D3)+1050000</f>
        <v>6234000</v>
      </c>
      <c r="D19" s="127">
        <f>(16000*'نرخ '!E3)+1050000</f>
        <v>10794000</v>
      </c>
      <c r="E19" s="127">
        <f>(16000*'نرخ '!F3)+1050000</f>
        <v>2810000</v>
      </c>
      <c r="F19" s="127"/>
      <c r="G19" s="127">
        <f>(16000*'نرخ '!H3)+1050000</f>
        <v>5306000</v>
      </c>
      <c r="H19" s="127">
        <f>(16000*'نرخ '!I3)+1050000</f>
        <v>4058000</v>
      </c>
      <c r="I19" s="127">
        <f>(16000*'نرخ '!J3)+1050000</f>
        <v>4810000</v>
      </c>
      <c r="J19" s="127">
        <f>(16000*'نرخ '!K3)+1050000</f>
        <v>5194000</v>
      </c>
      <c r="K19" s="127">
        <f>(16000*'نرخ '!L3)+1050000</f>
        <v>8826000</v>
      </c>
      <c r="L19" s="127">
        <f>(16000*'نرخ '!M3)+1050000</f>
        <v>3498000</v>
      </c>
      <c r="M19" s="127">
        <f>(16000*'نرخ '!N3)+1050000</f>
        <v>4186000</v>
      </c>
      <c r="N19" s="127">
        <f>(16000*'نرخ '!O3)+1050000</f>
        <v>2170000</v>
      </c>
      <c r="O19" s="127">
        <f>(16000*'نرخ '!P3)+1050000</f>
        <v>7018000</v>
      </c>
      <c r="P19" s="127">
        <f>(16000*'نرخ '!Q3)+1050000</f>
        <v>5706000</v>
      </c>
      <c r="Q19" s="127">
        <f>(16000*'نرخ '!R3)+1050000</f>
        <v>3994000</v>
      </c>
    </row>
    <row r="20" spans="1:19" ht="17.25">
      <c r="A20" s="106" t="s">
        <v>4</v>
      </c>
      <c r="B20" s="104">
        <f>(16000*'نرخ '!C4)+1050000</f>
        <v>2106000</v>
      </c>
      <c r="C20" s="104">
        <f>(16000*'نرخ '!D4)+1050000</f>
        <v>3802000</v>
      </c>
      <c r="D20" s="104">
        <f>(16000*'نرخ '!E4)+1050000</f>
        <v>8362000</v>
      </c>
      <c r="E20" s="104">
        <f>(16000*'نرخ '!F4)+1050000</f>
        <v>2298000</v>
      </c>
      <c r="F20" s="104">
        <f>(16000*'نرخ '!G4)+1050000</f>
        <v>4058000</v>
      </c>
      <c r="G20" s="104">
        <f>(16000*'نرخ '!H4)+1050000</f>
        <v>8314000</v>
      </c>
      <c r="H20" s="104"/>
      <c r="I20" s="104">
        <f>(16000*'نرخ '!J4)+1050000</f>
        <v>1802000</v>
      </c>
      <c r="J20" s="104">
        <f>(16000*'نرخ '!K4)+1050000</f>
        <v>2186000</v>
      </c>
      <c r="K20" s="104">
        <f>(16000*'نرخ '!L4)+1050000</f>
        <v>5818000</v>
      </c>
      <c r="L20" s="104">
        <f>(16000*'نرخ '!M4)+1050000</f>
        <v>3018000</v>
      </c>
      <c r="M20" s="104">
        <f>(16000*'نرخ '!N4)+1050000</f>
        <v>3706000</v>
      </c>
      <c r="N20" s="104">
        <f>(16000*'نرخ '!O4)+1050000</f>
        <v>3818000</v>
      </c>
      <c r="O20" s="104">
        <f>(16000*'نرخ '!P4)+1050000</f>
        <v>4586000</v>
      </c>
      <c r="P20" s="104">
        <f>(16000*'نرخ '!Q4)+1050000</f>
        <v>5002000</v>
      </c>
      <c r="Q20" s="104">
        <f>(16000*'نرخ '!R4)+1050000</f>
        <v>3418000</v>
      </c>
      <c r="R20" s="1"/>
      <c r="S20" s="1"/>
    </row>
    <row r="21" spans="1:19" ht="21">
      <c r="A21" s="126" t="s">
        <v>5</v>
      </c>
      <c r="B21" s="127">
        <f>(16000*'نرخ '!C5)+1050000</f>
        <v>2858000</v>
      </c>
      <c r="C21" s="127">
        <f>(16000*'نرخ '!D5)+1050000</f>
        <v>4554000</v>
      </c>
      <c r="D21" s="127">
        <f>(16000*'نرخ '!E5)+1050000</f>
        <v>9114000</v>
      </c>
      <c r="E21" s="127">
        <f>(16000*'نرخ '!F5)+1050000</f>
        <v>3050000</v>
      </c>
      <c r="F21" s="127">
        <f>(16000*'نرخ '!G5)+1050000</f>
        <v>4810000</v>
      </c>
      <c r="G21" s="127">
        <f>(16000*'نرخ '!H5)+1050000</f>
        <v>9066000</v>
      </c>
      <c r="H21" s="127">
        <f>(16000*'نرخ '!I5)+1050000</f>
        <v>1802000</v>
      </c>
      <c r="I21" s="127"/>
      <c r="J21" s="127">
        <f>(16000*'نرخ '!K5)+1050000</f>
        <v>1434000</v>
      </c>
      <c r="K21" s="127">
        <f>(16000*'نرخ '!L5)+1050000</f>
        <v>5066000</v>
      </c>
      <c r="L21" s="127">
        <f>(16000*'نرخ '!M5)+1050000</f>
        <v>3770000</v>
      </c>
      <c r="M21" s="127">
        <f>(16000*'نرخ '!N5)+1050000</f>
        <v>4458000</v>
      </c>
      <c r="N21" s="127">
        <f>(16000*'نرخ '!O5)+1050000</f>
        <v>4570000</v>
      </c>
      <c r="O21" s="127">
        <f>(16000*'نرخ '!P5)+1050000</f>
        <v>5338000</v>
      </c>
      <c r="P21" s="127">
        <f>(16000*'نرخ '!Q5)+1050000</f>
        <v>5754000</v>
      </c>
      <c r="Q21" s="127">
        <f>(16000*'نرخ '!R5)+1050000</f>
        <v>4234000</v>
      </c>
      <c r="R21" s="9"/>
      <c r="S21" s="9"/>
    </row>
    <row r="22" spans="1:19" ht="17.25">
      <c r="A22" s="106" t="s">
        <v>6</v>
      </c>
      <c r="B22" s="104">
        <f>(16000*'نرخ '!C6)+1050000</f>
        <v>3242000</v>
      </c>
      <c r="C22" s="104">
        <f>(16000*'نرخ '!D6)+1050000</f>
        <v>4938000</v>
      </c>
      <c r="D22" s="104">
        <f>(16000*'نرخ '!E6)+1050000</f>
        <v>9498000</v>
      </c>
      <c r="E22" s="104">
        <f>(16000*'نرخ '!F6)+1050000</f>
        <v>3434000</v>
      </c>
      <c r="F22" s="104">
        <f>(16000*'نرخ '!G6)+1050000</f>
        <v>5194000</v>
      </c>
      <c r="G22" s="104">
        <f>(16000*'نرخ '!H6)+1050000</f>
        <v>9450000</v>
      </c>
      <c r="H22" s="104">
        <f>(16000*'نرخ '!I6)+1050000</f>
        <v>2186000</v>
      </c>
      <c r="I22" s="104">
        <f>(16000*'نرخ '!J6)+1050000</f>
        <v>1434000</v>
      </c>
      <c r="J22" s="104"/>
      <c r="K22" s="104">
        <f>(16000*'نرخ '!L6)+1050000</f>
        <v>4682000</v>
      </c>
      <c r="L22" s="104">
        <f>(16000*'نرخ '!M6)+1050000</f>
        <v>4154000</v>
      </c>
      <c r="M22" s="104">
        <f>(16000*'نرخ '!N6)+1050000</f>
        <v>4842000</v>
      </c>
      <c r="N22" s="104">
        <f>(16000*'نرخ '!O6)+1050000</f>
        <v>4954000</v>
      </c>
      <c r="O22" s="104">
        <f>(16000*'نرخ '!P6)+1050000</f>
        <v>5722000</v>
      </c>
      <c r="P22" s="104">
        <f>(16000*'نرخ '!Q6)+1050000</f>
        <v>6330000</v>
      </c>
      <c r="Q22" s="104">
        <f>(16000*'نرخ '!R6)+1050000</f>
        <v>4618000</v>
      </c>
      <c r="R22" s="1"/>
      <c r="S22" s="1"/>
    </row>
    <row r="23" spans="1:19" ht="17.25">
      <c r="A23" s="126" t="s">
        <v>7</v>
      </c>
      <c r="B23" s="127">
        <f>(16000*'نرخ '!C7)+1050000</f>
        <v>3498000</v>
      </c>
      <c r="C23" s="127">
        <f>(16000*'نرخ '!D7)+1050000</f>
        <v>5194000</v>
      </c>
      <c r="D23" s="127">
        <f>(16000*'نرخ '!E7)+1050000</f>
        <v>9754000</v>
      </c>
      <c r="E23" s="127">
        <f>(16000*'نرخ '!F7)+1050000</f>
        <v>1770000</v>
      </c>
      <c r="F23" s="127">
        <f>(16000*'نرخ '!G7)+1050000</f>
        <v>3498000</v>
      </c>
      <c r="G23" s="127">
        <f>(16000*'نرخ '!H7)+1050000</f>
        <v>7786000</v>
      </c>
      <c r="H23" s="127">
        <f>(16000*'نرخ '!I7)+1050000</f>
        <v>3018000</v>
      </c>
      <c r="I23" s="127">
        <f>(16000*'نرخ '!J7)+1050000</f>
        <v>3770000</v>
      </c>
      <c r="J23" s="127">
        <f>(16000*'نرخ '!K7)+1050000</f>
        <v>4154000</v>
      </c>
      <c r="K23" s="127">
        <f>(16000*'نرخ '!L7)+1050000</f>
        <v>7786000</v>
      </c>
      <c r="L23" s="127"/>
      <c r="M23" s="127">
        <f>(16000*'نرخ '!N7)+1050000</f>
        <v>1626000</v>
      </c>
      <c r="N23" s="127">
        <f>(16000*'نرخ '!O7)+1050000</f>
        <v>3290000</v>
      </c>
      <c r="O23" s="127">
        <f>(16000*'نرخ '!P7)+1050000</f>
        <v>5978000</v>
      </c>
      <c r="P23" s="127">
        <f>(16000*'نرخ '!Q7)+1050000</f>
        <v>3114000</v>
      </c>
      <c r="Q23" s="127">
        <f>(16000*'نرخ '!R7)+1050000</f>
        <v>2954000</v>
      </c>
      <c r="R23" s="1"/>
      <c r="S23" s="1"/>
    </row>
    <row r="24" spans="1:19" ht="17.25">
      <c r="A24" s="106" t="s">
        <v>8</v>
      </c>
      <c r="B24" s="104">
        <f>(16000*'نرخ '!C8)+1050000</f>
        <v>4186000</v>
      </c>
      <c r="C24" s="104">
        <f>(16000*'نرخ '!D8)+1050000</f>
        <v>5882000</v>
      </c>
      <c r="D24" s="104">
        <f>(16000*'نرخ '!E8)+1050000</f>
        <v>10442000</v>
      </c>
      <c r="E24" s="104">
        <f>(16000*'نرخ '!F8)+1050000</f>
        <v>2458000</v>
      </c>
      <c r="F24" s="104">
        <f>(16000*'نرخ '!G8)+1050000</f>
        <v>4186000</v>
      </c>
      <c r="G24" s="104">
        <f>(16000*'نرخ '!H8)+1050000</f>
        <v>8474000</v>
      </c>
      <c r="H24" s="104">
        <f>(16000*'نرخ '!I8)+1050000</f>
        <v>3706000</v>
      </c>
      <c r="I24" s="104">
        <f>(16000*'نرخ '!J8)+1050000</f>
        <v>4458000</v>
      </c>
      <c r="J24" s="104">
        <f>(16000*'نرخ '!K8)+1050000</f>
        <v>4842000</v>
      </c>
      <c r="K24" s="104">
        <f>(16000*'نرخ '!L8)+1050000</f>
        <v>8474000</v>
      </c>
      <c r="L24" s="104">
        <f>(16000*'نرخ '!M8)+1050000</f>
        <v>1626000</v>
      </c>
      <c r="M24" s="104"/>
      <c r="N24" s="104">
        <f>(16000*'نرخ '!O8)+1050000</f>
        <v>3978000</v>
      </c>
      <c r="O24" s="104">
        <f>(16000*'نرخ '!P8)+1050000</f>
        <v>6554000</v>
      </c>
      <c r="P24" s="104">
        <f>(16000*'نرخ '!Q8)+1050000</f>
        <v>2538000</v>
      </c>
      <c r="Q24" s="104">
        <f>(16000*'نرخ '!R8)+1050000</f>
        <v>3642000</v>
      </c>
      <c r="R24" s="1"/>
      <c r="S24" s="1"/>
    </row>
    <row r="25" spans="1:19" ht="17.25">
      <c r="A25" s="126" t="s">
        <v>9</v>
      </c>
      <c r="B25" s="127">
        <f>(16000*'نرخ '!C9)+1050000</f>
        <v>4298000</v>
      </c>
      <c r="C25" s="127">
        <f>(16000*'نرخ '!D9)+1050000</f>
        <v>5994000</v>
      </c>
      <c r="D25" s="127">
        <f>(16000*'نرخ '!E9)+1050000</f>
        <v>10554000</v>
      </c>
      <c r="E25" s="127">
        <f>(16000*'نرخ '!F9)+1050000</f>
        <v>2570000</v>
      </c>
      <c r="F25" s="127">
        <f>(16000*'نرخ '!G9)+1050000</f>
        <v>2170000</v>
      </c>
      <c r="G25" s="127">
        <f>(16000*'نرخ '!H9)+1050000</f>
        <v>8586000</v>
      </c>
      <c r="H25" s="127">
        <f>(16000*'نرخ '!I9)+1050000</f>
        <v>3818000</v>
      </c>
      <c r="I25" s="127">
        <f>(16000*'نرخ '!J9)+1050000</f>
        <v>4570000</v>
      </c>
      <c r="J25" s="127">
        <f>(16000*'نرخ '!K9)+1050000</f>
        <v>4954000</v>
      </c>
      <c r="K25" s="127">
        <f>(16000*'نرخ '!L9)+1050000</f>
        <v>8586000</v>
      </c>
      <c r="L25" s="127">
        <f>(16000*'نرخ '!M9)+1050000</f>
        <v>3290000</v>
      </c>
      <c r="M25" s="127">
        <f>(16000*'نرخ '!N9)+1050000</f>
        <v>3978000</v>
      </c>
      <c r="N25" s="127"/>
      <c r="O25" s="127">
        <f>(16000*'نرخ '!P9)+1050000</f>
        <v>6778000</v>
      </c>
      <c r="P25" s="127">
        <f>(16000*'نرخ '!Q9)+1050000</f>
        <v>5466000</v>
      </c>
      <c r="Q25" s="127">
        <f>(16000*'نرخ '!R9)+1050000</f>
        <v>3754000</v>
      </c>
    </row>
    <row r="26" spans="1:19" ht="17.25">
      <c r="A26" s="106" t="s">
        <v>10</v>
      </c>
      <c r="B26" s="104">
        <f>(16000*'نرخ '!C10)+1050000</f>
        <v>3850000</v>
      </c>
      <c r="C26" s="104">
        <f>(16000*'نرخ '!D10)+1050000</f>
        <v>5546000</v>
      </c>
      <c r="D26" s="104">
        <f>(16000*'نرخ '!E10)+1050000</f>
        <v>10106000</v>
      </c>
      <c r="E26" s="104">
        <f>(16000*'نرخ '!F10)+1050000</f>
        <v>2234000</v>
      </c>
      <c r="F26" s="104">
        <f>(16000*'نرخ '!G10)+1050000</f>
        <v>3994000</v>
      </c>
      <c r="G26" s="104">
        <f>(16000*'نرخ '!H10)+1050000</f>
        <v>8250000</v>
      </c>
      <c r="H26" s="104">
        <f>(16000*'نرخ '!I10)+1050000</f>
        <v>3482000</v>
      </c>
      <c r="I26" s="104">
        <f>(16000*'نرخ '!J10)+1050000</f>
        <v>4234000</v>
      </c>
      <c r="J26" s="104">
        <f>(16000*'نرخ '!K10)+1050000</f>
        <v>4618000</v>
      </c>
      <c r="K26" s="104">
        <f>(16000*'نرخ '!L10)+1050000</f>
        <v>8250000</v>
      </c>
      <c r="L26" s="104">
        <f>(16000*'نرخ '!M10)+1050000</f>
        <v>2954000</v>
      </c>
      <c r="M26" s="104">
        <f>(16000*'نرخ '!N10)+1050000</f>
        <v>3642000</v>
      </c>
      <c r="N26" s="104">
        <f>(16000*'نرخ '!O10)+1050000</f>
        <v>3754000</v>
      </c>
      <c r="O26" s="104">
        <f>(16000*'نرخ '!P10)+1050000</f>
        <v>6330000</v>
      </c>
      <c r="P26" s="104">
        <f>(16000*'نرخ '!Q10)+1050000</f>
        <v>5130000</v>
      </c>
      <c r="Q26" s="104"/>
    </row>
    <row r="27" spans="1:19" ht="17.25">
      <c r="A27" s="126" t="s">
        <v>1</v>
      </c>
      <c r="B27" s="127"/>
      <c r="C27" s="127">
        <f>(16000*'نرخ '!D11)+1050000</f>
        <v>2746000</v>
      </c>
      <c r="D27" s="127">
        <f>(16000*'نرخ '!E11)+1050000</f>
        <v>7306000</v>
      </c>
      <c r="E27" s="127">
        <f>(16000*'نرخ '!F11)+1050000</f>
        <v>2778000</v>
      </c>
      <c r="F27" s="127">
        <f>(16000*'نرخ '!G11)+1050000</f>
        <v>4538000</v>
      </c>
      <c r="G27" s="127">
        <f>(16000*'نرخ '!H11)+1050000</f>
        <v>8794000</v>
      </c>
      <c r="H27" s="127">
        <f>(16000*'نرخ '!I11)+1050000</f>
        <v>2106000</v>
      </c>
      <c r="I27" s="127">
        <f>(16000*'نرخ '!J11)+1050000</f>
        <v>2858000</v>
      </c>
      <c r="J27" s="127">
        <f>(16000*'نرخ '!K11)+1050000</f>
        <v>3242000</v>
      </c>
      <c r="K27" s="127">
        <f>(16000*'نرخ '!L11)+1050000</f>
        <v>6874000</v>
      </c>
      <c r="L27" s="127">
        <f>(16000*'نرخ '!M11)+1050000</f>
        <v>3498000</v>
      </c>
      <c r="M27" s="127">
        <f>(16000*'نرخ '!N11)+1050000</f>
        <v>4186000</v>
      </c>
      <c r="N27" s="127">
        <f>(16000*'نرخ '!O11)+1050000</f>
        <v>4298000</v>
      </c>
      <c r="O27" s="127">
        <f>(16000*'نرخ '!P11)+1050000</f>
        <v>3530000</v>
      </c>
      <c r="P27" s="127">
        <f>(16000*'نرخ '!Q11)+1050000</f>
        <v>5290000</v>
      </c>
      <c r="Q27" s="127">
        <f>(16000*'نرخ '!R11)+1050000</f>
        <v>3850000</v>
      </c>
    </row>
    <row r="28" spans="1:19" s="1" customFormat="1" ht="17.25">
      <c r="A28" s="131" t="s">
        <v>27</v>
      </c>
      <c r="B28" s="104"/>
      <c r="C28" s="104"/>
      <c r="D28" s="104">
        <f>(16000*'نرخ '!E12)+1050000</f>
        <v>9642000</v>
      </c>
      <c r="E28" s="104">
        <f>(16000*'نرخ '!F12)+1050000</f>
        <v>1642000</v>
      </c>
      <c r="F28" s="104"/>
      <c r="G28" s="104"/>
      <c r="H28" s="104"/>
      <c r="I28" s="104"/>
      <c r="J28" s="104"/>
      <c r="K28" s="104"/>
      <c r="L28" s="104"/>
      <c r="M28" s="104"/>
      <c r="N28" s="104">
        <f>(16000*'نرخ '!O12)+1050000</f>
        <v>1914000</v>
      </c>
      <c r="O28" s="104"/>
      <c r="P28" s="104"/>
      <c r="Q28" s="104"/>
    </row>
    <row r="29" spans="1:19" ht="22.5">
      <c r="A29" s="6" t="s">
        <v>26</v>
      </c>
      <c r="B29" s="6"/>
      <c r="C29" s="6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2.5">
      <c r="A30" s="6" t="s">
        <v>25</v>
      </c>
      <c r="B30" s="6"/>
      <c r="C30" s="6"/>
      <c r="D30" s="6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G31" s="1"/>
      <c r="R31" s="1"/>
      <c r="S31" s="1"/>
    </row>
    <row r="32" spans="1:19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"/>
      <c r="L32" s="1"/>
      <c r="M32" s="1"/>
      <c r="N32" s="1"/>
      <c r="O32" s="1"/>
      <c r="P32" s="1"/>
      <c r="Q32" s="1"/>
      <c r="R32" s="1"/>
      <c r="S32" s="1"/>
    </row>
    <row r="33" spans="18:19">
      <c r="R33" s="1"/>
      <c r="S33" s="1"/>
    </row>
    <row r="34" spans="18:19">
      <c r="R34" s="1"/>
      <c r="S34" s="1"/>
    </row>
    <row r="35" spans="18:19">
      <c r="R35" s="1"/>
      <c r="S35" s="1"/>
    </row>
    <row r="36" spans="18:19">
      <c r="R36" s="1"/>
      <c r="S36" s="1"/>
    </row>
    <row r="37" spans="18:19">
      <c r="R37" s="1"/>
      <c r="S37" s="1"/>
    </row>
    <row r="38" spans="18:19">
      <c r="R38" s="1"/>
      <c r="S38" s="1"/>
    </row>
  </sheetData>
  <mergeCells count="3">
    <mergeCell ref="A32:J32"/>
    <mergeCell ref="A1:K1"/>
    <mergeCell ref="A16:K16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محاسبه دولتی</vt:lpstr>
      <vt:lpstr>نرخ </vt:lpstr>
      <vt:lpstr>محاسبه غیردولتی</vt:lpstr>
      <vt:lpstr>محاسبه خصوصی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beiranvand</dc:creator>
  <cp:lastModifiedBy>beyranvand</cp:lastModifiedBy>
  <cp:lastPrinted>2016-07-13T07:04:08Z</cp:lastPrinted>
  <dcterms:created xsi:type="dcterms:W3CDTF">2015-09-29T05:32:39Z</dcterms:created>
  <dcterms:modified xsi:type="dcterms:W3CDTF">2018-12-02T09:37:26Z</dcterms:modified>
</cp:coreProperties>
</file>